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Objects="placeholders" defaultThemeVersion="124226"/>
  <mc:AlternateContent xmlns:mc="http://schemas.openxmlformats.org/markup-compatibility/2006">
    <mc:Choice Requires="x15">
      <x15ac:absPath xmlns:x15ac="http://schemas.microsoft.com/office/spreadsheetml/2010/11/ac" url="https://d.docs.live.net/315d3b985364dabb/Documents/A_JP_Ordner/07_HKZ/2023_CHochte/"/>
    </mc:Choice>
  </mc:AlternateContent>
  <xr:revisionPtr revIDLastSave="7" documentId="8_{93F1F86A-2B3E-4BF2-9ACE-92D0497EB949}" xr6:coauthVersionLast="47" xr6:coauthVersionMax="47" xr10:uidLastSave="{417E8957-656E-490D-94AF-27997BFE9F71}"/>
  <bookViews>
    <workbookView xWindow="0" yWindow="0" windowWidth="28800" windowHeight="15480" tabRatio="675" xr2:uid="{62B92C7C-990B-4B79-B030-ABE846991FC0}"/>
  </bookViews>
  <sheets>
    <sheet name="Menu" sheetId="50625" r:id="rId1"/>
    <sheet name="Vorspeise" sheetId="50616" r:id="rId2"/>
    <sheet name="Suppe" sheetId="50619" r:id="rId3"/>
    <sheet name="Hauptgang" sheetId="50620" r:id="rId4"/>
    <sheet name="Beilage1" sheetId="50626" r:id="rId5"/>
    <sheet name="Beilage2" sheetId="50628" r:id="rId6"/>
    <sheet name="Dessert" sheetId="50621" r:id="rId7"/>
    <sheet name="Einkaufsliste" sheetId="50622" r:id="rId8"/>
    <sheet name="Saucisson" sheetId="50631" r:id="rId9"/>
  </sheets>
  <definedNames>
    <definedName name="_xlnm.Print_Area" localSheetId="4">Beilage1!$A$1:$F$32</definedName>
    <definedName name="_xlnm.Print_Area" localSheetId="5">Beilage2!$A$1:$F$32</definedName>
    <definedName name="_xlnm.Print_Area" localSheetId="6">Dessert!$A$1:$F$32</definedName>
    <definedName name="_xlnm.Print_Area" localSheetId="7">Einkaufsliste!$A$1:$E$86</definedName>
    <definedName name="_xlnm.Print_Area" localSheetId="3">Hauptgang!$A$1:$F$32</definedName>
    <definedName name="_xlnm.Print_Area" localSheetId="0">Menu!$A$1:$B$21</definedName>
    <definedName name="_xlnm.Print_Area" localSheetId="2">Suppe!$A$1:$F$32</definedName>
    <definedName name="_xlnm.Print_Area" localSheetId="1">Vorspeise!$A$1:$F$32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6" i="50622" l="1"/>
  <c r="C86" i="50622"/>
  <c r="B86" i="50622"/>
  <c r="C85" i="50622"/>
  <c r="B85" i="50622"/>
  <c r="A85" i="50622"/>
  <c r="D84" i="50622"/>
  <c r="C84" i="50622"/>
  <c r="B84" i="50622"/>
  <c r="D83" i="50622"/>
  <c r="C83" i="50622"/>
  <c r="B83" i="50622"/>
  <c r="D82" i="50622"/>
  <c r="C82" i="50622"/>
  <c r="B82" i="50622"/>
  <c r="D81" i="50622"/>
  <c r="C81" i="50622"/>
  <c r="B81" i="50622"/>
  <c r="A81" i="50622"/>
  <c r="D80" i="50622"/>
  <c r="C80" i="50622"/>
  <c r="B80" i="50622"/>
  <c r="D79" i="50622"/>
  <c r="C79" i="50622"/>
  <c r="B79" i="50622"/>
  <c r="D78" i="50622"/>
  <c r="C78" i="50622"/>
  <c r="B78" i="50622"/>
  <c r="D77" i="50622"/>
  <c r="C77" i="50622"/>
  <c r="B77" i="50622"/>
  <c r="D76" i="50622"/>
  <c r="C76" i="50622"/>
  <c r="B76" i="50622"/>
  <c r="D75" i="50622"/>
  <c r="C75" i="50622"/>
  <c r="B75" i="50622"/>
  <c r="A75" i="50622"/>
  <c r="D74" i="50622"/>
  <c r="C74" i="50622"/>
  <c r="B74" i="50622"/>
  <c r="A74" i="50622"/>
  <c r="D73" i="50622"/>
  <c r="C73" i="50622"/>
  <c r="B73" i="50622"/>
  <c r="D72" i="50622"/>
  <c r="C72" i="50622"/>
  <c r="B72" i="50622"/>
  <c r="A72" i="50622"/>
  <c r="D71" i="50622"/>
  <c r="C71" i="50622"/>
  <c r="B71" i="50622"/>
  <c r="A71" i="50622"/>
  <c r="D70" i="50622"/>
  <c r="C70" i="50622"/>
  <c r="B70" i="50622"/>
  <c r="A69" i="50622"/>
  <c r="D68" i="50622"/>
  <c r="C68" i="50622"/>
  <c r="B68" i="50622"/>
  <c r="D67" i="50622"/>
  <c r="C67" i="50622"/>
  <c r="B67" i="50622"/>
  <c r="A67" i="50622"/>
  <c r="C66" i="50622"/>
  <c r="B66" i="50622"/>
  <c r="A66" i="50622"/>
  <c r="D65" i="50622"/>
  <c r="C65" i="50622"/>
  <c r="B65" i="50622"/>
  <c r="A65" i="50622"/>
  <c r="D64" i="50622"/>
  <c r="C64" i="50622"/>
  <c r="B64" i="50622"/>
  <c r="D63" i="50622"/>
  <c r="C63" i="50622"/>
  <c r="B63" i="50622"/>
  <c r="D62" i="50622"/>
  <c r="C62" i="50622"/>
  <c r="B62" i="50622"/>
  <c r="D61" i="50622"/>
  <c r="C61" i="50622"/>
  <c r="B61" i="50622"/>
  <c r="D60" i="50622"/>
  <c r="C60" i="50622"/>
  <c r="B60" i="50622"/>
  <c r="D59" i="50622"/>
  <c r="C59" i="50622"/>
  <c r="B59" i="50622"/>
  <c r="D58" i="50622"/>
  <c r="C58" i="50622"/>
  <c r="B58" i="50622"/>
  <c r="D57" i="50622"/>
  <c r="C57" i="50622"/>
  <c r="B57" i="50622"/>
  <c r="D56" i="50622"/>
  <c r="C56" i="50622"/>
  <c r="B56" i="50622"/>
  <c r="D55" i="50622"/>
  <c r="C55" i="50622"/>
  <c r="B55" i="50622"/>
  <c r="D54" i="50622"/>
  <c r="C54" i="50622"/>
  <c r="B54" i="50622"/>
  <c r="D53" i="50622"/>
  <c r="C53" i="50622"/>
  <c r="B53" i="50622"/>
  <c r="D52" i="50622"/>
  <c r="C52" i="50622"/>
  <c r="B52" i="50622"/>
  <c r="A51" i="50622"/>
  <c r="D50" i="50622"/>
  <c r="C50" i="50622"/>
  <c r="B50" i="50622"/>
  <c r="D49" i="50622"/>
  <c r="C49" i="50622"/>
  <c r="B49" i="50622"/>
  <c r="D48" i="50622"/>
  <c r="C48" i="50622"/>
  <c r="B48" i="50622"/>
  <c r="D47" i="50622"/>
  <c r="C47" i="50622"/>
  <c r="B47" i="50622"/>
  <c r="D46" i="50622"/>
  <c r="C46" i="50622"/>
  <c r="B46" i="50622"/>
  <c r="D45" i="50622"/>
  <c r="C45" i="50622"/>
  <c r="B45" i="50622"/>
  <c r="D44" i="50622"/>
  <c r="B44" i="50622"/>
  <c r="D43" i="50622"/>
  <c r="C43" i="50622"/>
  <c r="B43" i="50622"/>
  <c r="D42" i="50622"/>
  <c r="C42" i="50622"/>
  <c r="B42" i="50622"/>
  <c r="D41" i="50622"/>
  <c r="C41" i="50622"/>
  <c r="B41" i="50622"/>
  <c r="C40" i="50622"/>
  <c r="B40" i="50622"/>
  <c r="D39" i="50622"/>
  <c r="B39" i="50622"/>
  <c r="A38" i="50622"/>
  <c r="D37" i="50622"/>
  <c r="C37" i="50622"/>
  <c r="B37" i="50622"/>
  <c r="D36" i="50622"/>
  <c r="C36" i="50622"/>
  <c r="B36" i="50622"/>
  <c r="A36" i="50622"/>
  <c r="D35" i="50622"/>
  <c r="C35" i="50622"/>
  <c r="B35" i="50622"/>
  <c r="A35" i="50622"/>
  <c r="D34" i="50622"/>
  <c r="C34" i="50622"/>
  <c r="B34" i="50622"/>
  <c r="A34" i="50622"/>
  <c r="D33" i="50622"/>
  <c r="C33" i="50622"/>
  <c r="B33" i="50622"/>
  <c r="A33" i="50622"/>
  <c r="D32" i="50622"/>
  <c r="C32" i="50622"/>
  <c r="B32" i="50622"/>
  <c r="D31" i="50622"/>
  <c r="C31" i="50622"/>
  <c r="B31" i="50622"/>
  <c r="D30" i="50622"/>
  <c r="C30" i="50622"/>
  <c r="B30" i="50622"/>
  <c r="D29" i="50622"/>
  <c r="C29" i="50622"/>
  <c r="B29" i="50622"/>
  <c r="D28" i="50622"/>
  <c r="C28" i="50622"/>
  <c r="B28" i="50622"/>
  <c r="D27" i="50622"/>
  <c r="C27" i="50622"/>
  <c r="B27" i="50622"/>
  <c r="C26" i="50622"/>
  <c r="B26" i="50622"/>
  <c r="D25" i="50622"/>
  <c r="C25" i="50622"/>
  <c r="B25" i="50622"/>
  <c r="D24" i="50622"/>
  <c r="C24" i="50622"/>
  <c r="B24" i="50622"/>
  <c r="D23" i="50622"/>
  <c r="C23" i="50622"/>
  <c r="B23" i="50622"/>
  <c r="D22" i="50622"/>
  <c r="C22" i="50622"/>
  <c r="B22" i="50622"/>
  <c r="D21" i="50622"/>
  <c r="C21" i="50622"/>
  <c r="B21" i="50622"/>
  <c r="A20" i="50622"/>
  <c r="D19" i="50622"/>
  <c r="C19" i="50622"/>
  <c r="B19" i="50622"/>
  <c r="D18" i="50622"/>
  <c r="C18" i="50622"/>
  <c r="B18" i="50622"/>
  <c r="D17" i="50622"/>
  <c r="C17" i="50622"/>
  <c r="B17" i="50622"/>
  <c r="D16" i="50622"/>
  <c r="C16" i="50622"/>
  <c r="B16" i="50622"/>
  <c r="D15" i="50622"/>
  <c r="C15" i="50622"/>
  <c r="B15" i="50622"/>
  <c r="D14" i="50622"/>
  <c r="C14" i="50622"/>
  <c r="B14" i="50622"/>
  <c r="D13" i="50622"/>
  <c r="C13" i="50622"/>
  <c r="B13" i="50622"/>
  <c r="D12" i="50622"/>
  <c r="C12" i="50622"/>
  <c r="B12" i="50622"/>
  <c r="D11" i="50622"/>
  <c r="C11" i="50622"/>
  <c r="B11" i="50622"/>
  <c r="D10" i="50622"/>
  <c r="C10" i="50622"/>
  <c r="B10" i="50622"/>
  <c r="D9" i="50622"/>
  <c r="C9" i="50622"/>
  <c r="B9" i="50622"/>
  <c r="A9" i="50622"/>
  <c r="D8" i="50622"/>
  <c r="C8" i="50622"/>
  <c r="B8" i="50622"/>
  <c r="D7" i="50622"/>
  <c r="C7" i="50622"/>
  <c r="B7" i="50622"/>
  <c r="C6" i="50622"/>
  <c r="B6" i="50622"/>
  <c r="D5" i="50622"/>
  <c r="C5" i="50622"/>
  <c r="B5" i="50622"/>
  <c r="D4" i="50622"/>
  <c r="C4" i="50622"/>
  <c r="B4" i="50622"/>
  <c r="A3" i="50622"/>
  <c r="D1" i="50622"/>
  <c r="J20" i="50621"/>
  <c r="F20" i="50621"/>
  <c r="A20" i="50621"/>
  <c r="A86" i="50622" s="1"/>
  <c r="J19" i="50621"/>
  <c r="F19" i="50621"/>
  <c r="J18" i="50621"/>
  <c r="F18" i="50621"/>
  <c r="A18" i="50621"/>
  <c r="A84" i="50622" s="1"/>
  <c r="J17" i="50621"/>
  <c r="F17" i="50621"/>
  <c r="A17" i="50621"/>
  <c r="J16" i="50621"/>
  <c r="F16" i="50621"/>
  <c r="A16" i="50621"/>
  <c r="A82" i="50622" s="1"/>
  <c r="J15" i="50621"/>
  <c r="F15" i="50621"/>
  <c r="A15" i="50621"/>
  <c r="J14" i="50621"/>
  <c r="A14" i="50621"/>
  <c r="A80" i="50622" s="1"/>
  <c r="J13" i="50621"/>
  <c r="A13" i="50621"/>
  <c r="A79" i="50622" s="1"/>
  <c r="J12" i="50621"/>
  <c r="A12" i="50621"/>
  <c r="F12" i="50621" s="1"/>
  <c r="J11" i="50621"/>
  <c r="F11" i="50621"/>
  <c r="A11" i="50621"/>
  <c r="J10" i="50621"/>
  <c r="A10" i="50621"/>
  <c r="F10" i="50621" s="1"/>
  <c r="J9" i="50621"/>
  <c r="F9" i="50621"/>
  <c r="A9" i="50621"/>
  <c r="J8" i="50621"/>
  <c r="F8" i="50621"/>
  <c r="J7" i="50621"/>
  <c r="A7" i="50621"/>
  <c r="J6" i="50621"/>
  <c r="F6" i="50621"/>
  <c r="A6" i="50621"/>
  <c r="J5" i="50621"/>
  <c r="F5" i="50621"/>
  <c r="A5" i="50621"/>
  <c r="J4" i="50621"/>
  <c r="A4" i="50621"/>
  <c r="F4" i="50621" s="1"/>
  <c r="A2" i="50621"/>
  <c r="F1" i="50621"/>
  <c r="J20" i="50628"/>
  <c r="J19" i="50628"/>
  <c r="J18" i="50628"/>
  <c r="J17" i="50628"/>
  <c r="J16" i="50628"/>
  <c r="J15" i="50628"/>
  <c r="J14" i="50628"/>
  <c r="J13" i="50628"/>
  <c r="J12" i="50628"/>
  <c r="J11" i="50628"/>
  <c r="J10" i="50628"/>
  <c r="J9" i="50628"/>
  <c r="J8" i="50628"/>
  <c r="J7" i="50628"/>
  <c r="J6" i="50628"/>
  <c r="J5" i="50628"/>
  <c r="J4" i="50628"/>
  <c r="A2" i="50628"/>
  <c r="F1" i="50628"/>
  <c r="J20" i="50626"/>
  <c r="J19" i="50626"/>
  <c r="J18" i="50626"/>
  <c r="J17" i="50626"/>
  <c r="J16" i="50626"/>
  <c r="J15" i="50626"/>
  <c r="J14" i="50626"/>
  <c r="J13" i="50626"/>
  <c r="J12" i="50626"/>
  <c r="J11" i="50626"/>
  <c r="J10" i="50626"/>
  <c r="J9" i="50626"/>
  <c r="J8" i="50626"/>
  <c r="J7" i="50626"/>
  <c r="J6" i="50626"/>
  <c r="J5" i="50626"/>
  <c r="J4" i="50626"/>
  <c r="A2" i="50626"/>
  <c r="F1" i="50626"/>
  <c r="J21" i="50620"/>
  <c r="J20" i="50620"/>
  <c r="J19" i="50620"/>
  <c r="J18" i="50620"/>
  <c r="J17" i="50620"/>
  <c r="J16" i="50620"/>
  <c r="J15" i="50620"/>
  <c r="J14" i="50620"/>
  <c r="J13" i="50620"/>
  <c r="J12" i="50620"/>
  <c r="J11" i="50620"/>
  <c r="J10" i="50620"/>
  <c r="J9" i="50620"/>
  <c r="J8" i="50620"/>
  <c r="J7" i="50620"/>
  <c r="J6" i="50620"/>
  <c r="J5" i="50620"/>
  <c r="J4" i="50620"/>
  <c r="A2" i="50620"/>
  <c r="F1" i="50620"/>
  <c r="J20" i="50619"/>
  <c r="J19" i="50619"/>
  <c r="F19" i="50619"/>
  <c r="J18" i="50619"/>
  <c r="J17" i="50619"/>
  <c r="J16" i="50619"/>
  <c r="J15" i="50619"/>
  <c r="J14" i="50619"/>
  <c r="J13" i="50619"/>
  <c r="J12" i="50619"/>
  <c r="J11" i="50619"/>
  <c r="J10" i="50619"/>
  <c r="J9" i="50619"/>
  <c r="J8" i="50619"/>
  <c r="J7" i="50619"/>
  <c r="J6" i="50619"/>
  <c r="J5" i="50619"/>
  <c r="J4" i="50619"/>
  <c r="A2" i="50619"/>
  <c r="F1" i="50619"/>
  <c r="J20" i="50616"/>
  <c r="J19" i="50616"/>
  <c r="J18" i="50616"/>
  <c r="J17" i="50616"/>
  <c r="J16" i="50616"/>
  <c r="A16" i="50616"/>
  <c r="F16" i="50616" s="1"/>
  <c r="J15" i="50616"/>
  <c r="J14" i="50616"/>
  <c r="J13" i="50616"/>
  <c r="J12" i="50616"/>
  <c r="J11" i="50616"/>
  <c r="J10" i="50616"/>
  <c r="J9" i="50616"/>
  <c r="J8" i="50616"/>
  <c r="J7" i="50616"/>
  <c r="J6" i="50616"/>
  <c r="J5" i="50616"/>
  <c r="J4" i="50616"/>
  <c r="F2" i="50616"/>
  <c r="A17" i="50616" s="1"/>
  <c r="A2" i="50616"/>
  <c r="F1" i="50616"/>
  <c r="A6" i="50616" l="1"/>
  <c r="A5" i="50622" s="1"/>
  <c r="A20" i="50616"/>
  <c r="A19" i="50622" s="1"/>
  <c r="A73" i="50622"/>
  <c r="A77" i="50622"/>
  <c r="A83" i="50622"/>
  <c r="A70" i="50622"/>
  <c r="A76" i="50622"/>
  <c r="A78" i="50622"/>
  <c r="F7" i="50621"/>
  <c r="A9" i="50616"/>
  <c r="F9" i="50616" s="1"/>
  <c r="A15" i="50616"/>
  <c r="A14" i="50622" s="1"/>
  <c r="A12" i="50616"/>
  <c r="A7" i="50616"/>
  <c r="A6" i="50622" s="1"/>
  <c r="F17" i="50616"/>
  <c r="A16" i="50622"/>
  <c r="A15" i="50622"/>
  <c r="A18" i="50616"/>
  <c r="A4" i="50616"/>
  <c r="A13" i="50616"/>
  <c r="A11" i="50616"/>
  <c r="A19" i="50616"/>
  <c r="F2" i="50619"/>
  <c r="A5" i="50616"/>
  <c r="F5" i="50616" s="1"/>
  <c r="A8" i="50616"/>
  <c r="A14" i="50616"/>
  <c r="F6" i="50616" l="1"/>
  <c r="F12" i="50616"/>
  <c r="F20" i="50616"/>
  <c r="A11" i="50622"/>
  <c r="A8" i="50622"/>
  <c r="F15" i="50616"/>
  <c r="F19" i="50616"/>
  <c r="A18" i="50622"/>
  <c r="F11" i="50616"/>
  <c r="A10" i="50622"/>
  <c r="A14" i="50619"/>
  <c r="A11" i="50619"/>
  <c r="A28" i="50622" s="1"/>
  <c r="A7" i="50619"/>
  <c r="A6" i="50619"/>
  <c r="A20" i="50619"/>
  <c r="A10" i="50619"/>
  <c r="A4" i="50619"/>
  <c r="A9" i="50619"/>
  <c r="A13" i="50619"/>
  <c r="F2" i="50620"/>
  <c r="A15" i="50619"/>
  <c r="A5" i="50619"/>
  <c r="A12" i="50619"/>
  <c r="A8" i="50619"/>
  <c r="A25" i="50622" s="1"/>
  <c r="F14" i="50616"/>
  <c r="A13" i="50622"/>
  <c r="F13" i="50616"/>
  <c r="A12" i="50622"/>
  <c r="F8" i="50616"/>
  <c r="A7" i="50622"/>
  <c r="A4" i="50622"/>
  <c r="F4" i="50616"/>
  <c r="F18" i="50616"/>
  <c r="A17" i="50622"/>
  <c r="F15" i="50619" l="1"/>
  <c r="A29" i="50622"/>
  <c r="F18" i="50619"/>
  <c r="A32" i="50622"/>
  <c r="F14" i="50619"/>
  <c r="F7" i="50619"/>
  <c r="A24" i="50622"/>
  <c r="A16" i="50620"/>
  <c r="A8" i="50620"/>
  <c r="A13" i="50620"/>
  <c r="A5" i="50620"/>
  <c r="A18" i="50620"/>
  <c r="A10" i="50620"/>
  <c r="A12" i="50620"/>
  <c r="A4" i="50620"/>
  <c r="A15" i="50620"/>
  <c r="A7" i="50620"/>
  <c r="A20" i="50620"/>
  <c r="A17" i="50620"/>
  <c r="A9" i="50620"/>
  <c r="F2" i="50626"/>
  <c r="A14" i="50620"/>
  <c r="A6" i="50620"/>
  <c r="A19" i="50620"/>
  <c r="A11" i="50620"/>
  <c r="A23" i="50622"/>
  <c r="F6" i="50619"/>
  <c r="F20" i="50619"/>
  <c r="A37" i="50622"/>
  <c r="A22" i="50622"/>
  <c r="F5" i="50619"/>
  <c r="F16" i="50619"/>
  <c r="A30" i="50622"/>
  <c r="F17" i="50619"/>
  <c r="F13" i="50619"/>
  <c r="A31" i="50622"/>
  <c r="F12" i="50619"/>
  <c r="A26" i="50622"/>
  <c r="F4" i="50619"/>
  <c r="A21" i="50622"/>
  <c r="A27" i="50622"/>
  <c r="F13" i="50620" l="1"/>
  <c r="A48" i="50622"/>
  <c r="A46" i="50622"/>
  <c r="F11" i="50620"/>
  <c r="F7" i="50620"/>
  <c r="A42" i="50622"/>
  <c r="F19" i="50620"/>
  <c r="F16" i="50620"/>
  <c r="F4" i="50620"/>
  <c r="A39" i="50622"/>
  <c r="A49" i="50622"/>
  <c r="F14" i="50620"/>
  <c r="A47" i="50622"/>
  <c r="F12" i="50620"/>
  <c r="F2" i="50628"/>
  <c r="A19" i="50626"/>
  <c r="A11" i="50626"/>
  <c r="A16" i="50626"/>
  <c r="A8" i="50626"/>
  <c r="A13" i="50626"/>
  <c r="A5" i="50626"/>
  <c r="A18" i="50626"/>
  <c r="A10" i="50626"/>
  <c r="A15" i="50626"/>
  <c r="A7" i="50626"/>
  <c r="A20" i="50626"/>
  <c r="A12" i="50626"/>
  <c r="A4" i="50626"/>
  <c r="A17" i="50626"/>
  <c r="A9" i="50626"/>
  <c r="A14" i="50626"/>
  <c r="A6" i="50626"/>
  <c r="A45" i="50622"/>
  <c r="F10" i="50620"/>
  <c r="A43" i="50622"/>
  <c r="F8" i="50620"/>
  <c r="F15" i="50620"/>
  <c r="A50" i="50622"/>
  <c r="A44" i="50622"/>
  <c r="F9" i="50620"/>
  <c r="F18" i="50620"/>
  <c r="F17" i="50620"/>
  <c r="F5" i="50620"/>
  <c r="A40" i="50622"/>
  <c r="F20" i="50620"/>
  <c r="A41" i="50622"/>
  <c r="F6" i="50620"/>
  <c r="F16" i="50626" l="1"/>
  <c r="F7" i="50626"/>
  <c r="F15" i="50626"/>
  <c r="F14" i="50626"/>
  <c r="A20" i="50628"/>
  <c r="A12" i="50628"/>
  <c r="A9" i="50628"/>
  <c r="A15" i="50628"/>
  <c r="A6" i="50628"/>
  <c r="A5" i="50628"/>
  <c r="A11" i="50628"/>
  <c r="A59" i="50622" s="1"/>
  <c r="A14" i="50628"/>
  <c r="A62" i="50622" s="1"/>
  <c r="A8" i="50628"/>
  <c r="A13" i="50628"/>
  <c r="A61" i="50622" s="1"/>
  <c r="A10" i="50628"/>
  <c r="A16" i="50628"/>
  <c r="A7" i="50628"/>
  <c r="A4" i="50628"/>
  <c r="F9" i="50626"/>
  <c r="F18" i="50626"/>
  <c r="F17" i="50626"/>
  <c r="F5" i="50626"/>
  <c r="F20" i="50626"/>
  <c r="F11" i="50626"/>
  <c r="F6" i="50626"/>
  <c r="F19" i="50626"/>
  <c r="F10" i="50626"/>
  <c r="F4" i="50626"/>
  <c r="F13" i="50626"/>
  <c r="F12" i="50626"/>
  <c r="F8" i="50626"/>
  <c r="A64" i="50622" l="1"/>
  <c r="F16" i="50628"/>
  <c r="A56" i="50622"/>
  <c r="F8" i="50628"/>
  <c r="F15" i="50628"/>
  <c r="A63" i="50622"/>
  <c r="A68" i="50622"/>
  <c r="F20" i="50628"/>
  <c r="A52" i="50622"/>
  <c r="F4" i="50628"/>
  <c r="F5" i="50628"/>
  <c r="A53" i="50622"/>
  <c r="A55" i="50622"/>
  <c r="F7" i="50628"/>
  <c r="A54" i="50622"/>
  <c r="F6" i="50628"/>
  <c r="A58" i="50622"/>
  <c r="F10" i="50628"/>
  <c r="A57" i="50622"/>
  <c r="F9" i="50628"/>
  <c r="A60" i="50622"/>
  <c r="F12" i="50628"/>
</calcChain>
</file>

<file path=xl/sharedStrings.xml><?xml version="1.0" encoding="utf-8"?>
<sst xmlns="http://schemas.openxmlformats.org/spreadsheetml/2006/main" count="285" uniqueCount="169">
  <si>
    <t>Einheit</t>
  </si>
  <si>
    <t>Menge</t>
  </si>
  <si>
    <t>Personen</t>
  </si>
  <si>
    <t>pro Person</t>
  </si>
  <si>
    <t>ok</t>
  </si>
  <si>
    <t>Original Rezept</t>
  </si>
  <si>
    <t>Einkaufspreis</t>
  </si>
  <si>
    <t>Betrag</t>
  </si>
  <si>
    <t>Bemerkungen</t>
  </si>
  <si>
    <r>
      <t xml:space="preserve">Artikel </t>
    </r>
    <r>
      <rPr>
        <sz val="9"/>
        <rFont val="Arial"/>
        <family val="2"/>
      </rPr>
      <t>(Gewicht alles ca. Angaben)</t>
    </r>
  </si>
  <si>
    <t>Artikel (Gewicht alles ca. Angaben)</t>
  </si>
  <si>
    <t>Originalrezept</t>
  </si>
  <si>
    <t>Hauptgang</t>
  </si>
  <si>
    <t>Dessert</t>
  </si>
  <si>
    <t>Personenzahl</t>
  </si>
  <si>
    <t>Einkaufsliste</t>
  </si>
  <si>
    <t>Artikel</t>
  </si>
  <si>
    <t>Menu von Tisch</t>
  </si>
  <si>
    <t>Datum</t>
  </si>
  <si>
    <t>Zubereitung</t>
  </si>
  <si>
    <t>Chochete vom</t>
  </si>
  <si>
    <t>Rezept für</t>
  </si>
  <si>
    <t>EL</t>
  </si>
  <si>
    <t>Bund</t>
  </si>
  <si>
    <t>Stk</t>
  </si>
  <si>
    <t>Menu Angaben wie folgt machen:</t>
  </si>
  <si>
    <t>Kg</t>
  </si>
  <si>
    <t>Esslöffel</t>
  </si>
  <si>
    <t>Stück</t>
  </si>
  <si>
    <t>Pä</t>
  </si>
  <si>
    <t>Päckli</t>
  </si>
  <si>
    <t>Kaffeelöffel</t>
  </si>
  <si>
    <t>alles weitere ausschreiben</t>
  </si>
  <si>
    <t>Lt</t>
  </si>
  <si>
    <t>TL</t>
  </si>
  <si>
    <t>Suppe</t>
  </si>
  <si>
    <t>Diverses</t>
  </si>
  <si>
    <t>Hobby-Küche Zug</t>
  </si>
  <si>
    <t xml:space="preserve">      </t>
  </si>
  <si>
    <t>Apéro</t>
  </si>
  <si>
    <t>Zucker</t>
  </si>
  <si>
    <t>Mehl</t>
  </si>
  <si>
    <t>St</t>
  </si>
  <si>
    <t>Rahm</t>
  </si>
  <si>
    <t>Butter</t>
  </si>
  <si>
    <t xml:space="preserve">zusammen </t>
  </si>
  <si>
    <t>Zwiebel fein gehackt</t>
  </si>
  <si>
    <t>Rahm flüssig</t>
  </si>
  <si>
    <t>Rahm geschlagen</t>
  </si>
  <si>
    <t>als Garniture</t>
  </si>
  <si>
    <t>Rahm flüssig beigeben, nachwürzen und nochmals bis zum Siedepunkt bringen, nicht mehr kochen.</t>
  </si>
  <si>
    <t>Knoblauch fein gehackt</t>
  </si>
  <si>
    <t>LT</t>
  </si>
  <si>
    <t>dazugeben</t>
  </si>
  <si>
    <t>dazu giessen und kurz aufkochen</t>
  </si>
  <si>
    <t xml:space="preserve">Currypulver </t>
  </si>
  <si>
    <t>Sherry dazugiessen und flambieren</t>
  </si>
  <si>
    <t>Vorspeise</t>
  </si>
  <si>
    <t>Salée au sucre (Waadtländer Rahmkuchen)</t>
  </si>
  <si>
    <t>Kuchenboden</t>
  </si>
  <si>
    <t>Hefe, zerkrümelt</t>
  </si>
  <si>
    <t>Butter weich</t>
  </si>
  <si>
    <t>Belag</t>
  </si>
  <si>
    <t>Maisstärke</t>
  </si>
  <si>
    <t>Das Backpapier kannst du ganz einfach in einer Schüssel mit Wasser zerknüllen. So wird es besser formbar und du kannst es viel einfacher ins Blech legen.</t>
  </si>
  <si>
    <t>Damit der Kuchen schön saftig bleibt, lagere ihn in Folie verpackt bei Raumtemperatur. Oder bereite ihn am Vortag vor und friere ihn ein. Zwei Stunden vor dem Servieren aus dem Tiefkühler nehmen und bei Raumtemperatur auftauen lassen.</t>
  </si>
  <si>
    <t>Ofen auf 180°C Ober-/Unterhitze vorheizen (Heissluft/Umluft ca. 160°C).</t>
  </si>
  <si>
    <t>Teig auf wenig Mehl zu einer Rondelle auswallen, sodass ca. 1 cm Teig rundum über den Blechrand lappt. Auf das backpapierbelegte Blech legen, überlappenden Teig nach innen umlegen, sodass ein blechhoher doppelter Rand entsteht. Rand nach Belieben mit Eigelb bestreichen.</t>
  </si>
  <si>
    <t>Belag: Mehl mit 2 EL Zucker mischen, Kuchenboden damit bestreuen (den Rand nicht).</t>
  </si>
  <si>
    <t>2 dl Rahm mit restlichem Zucker und der Maisstärke mischen, über den Kuchenboden giessen. In der Mitte des vorgeheizten Ofens 20 Minuten backen. Kuchen herausnehmen, die restlichen 0.5 dl Rahm darübergiessen. 10-15 Minuten fertig backen. Die Füllung kann danach noch etwas flüssig sein, sie wird beim Auskühlen fest.</t>
  </si>
  <si>
    <r>
      <t xml:space="preserve">Teig kneten, bis er weich und glatt ist. Zugedeckt bei Raumtemperatur mindestens        </t>
    </r>
    <r>
      <rPr>
        <b/>
        <sz val="12"/>
        <rFont val="Arial"/>
        <family val="2"/>
      </rPr>
      <t>1 Stunde</t>
    </r>
    <r>
      <rPr>
        <sz val="12"/>
        <rFont val="Arial"/>
        <family val="2"/>
      </rPr>
      <t xml:space="preserve"> aufs Doppelte aufgehen lassen.</t>
    </r>
  </si>
  <si>
    <t>Tips</t>
  </si>
  <si>
    <t>Salée au sucre (Waadtländer Rahmkuchen) - Rezept | Swissmilk</t>
  </si>
  <si>
    <t xml:space="preserve">Saucisse aux choux </t>
  </si>
  <si>
    <t xml:space="preserve">Saucisson vaudois </t>
  </si>
  <si>
    <t xml:space="preserve">Boutefa </t>
  </si>
  <si>
    <t>Salz</t>
  </si>
  <si>
    <t>Pfeffer</t>
  </si>
  <si>
    <t>Zwiebel</t>
  </si>
  <si>
    <t>Lauch weiss</t>
  </si>
  <si>
    <t>Bouillon</t>
  </si>
  <si>
    <t>Muskatnuss</t>
  </si>
  <si>
    <t>Lorbeerblatt</t>
  </si>
  <si>
    <t>Knoblauch</t>
  </si>
  <si>
    <t>Salz, Muskat und Pfeffer</t>
  </si>
  <si>
    <t>Kartoffeln festkochende (Amandine)</t>
  </si>
  <si>
    <t>Kartoffeln schälen und in 1-2 cm grosse Würfel schneiden und kochen und am Schluss mit dem Lauchgemüse mischen.</t>
  </si>
  <si>
    <t>Kuchenblech 28 cm Ø / für 8 Stück</t>
  </si>
  <si>
    <t>Nose to Tail</t>
  </si>
  <si>
    <t>Rahm nach belieben</t>
  </si>
  <si>
    <t>Milken vom Schweizer Kalb</t>
  </si>
  <si>
    <t>Weissweinessig</t>
  </si>
  <si>
    <t>El</t>
  </si>
  <si>
    <t>Estragon</t>
  </si>
  <si>
    <t>Zweige</t>
  </si>
  <si>
    <t>Für den Salat</t>
  </si>
  <si>
    <t>Schalotten, geschält, fein gehackt</t>
  </si>
  <si>
    <t>Holundersirup</t>
  </si>
  <si>
    <t>Himbeeren</t>
  </si>
  <si>
    <t>Himbeeressig</t>
  </si>
  <si>
    <t>Baumnuss- oder Olivenöl</t>
  </si>
  <si>
    <t>Salz und Pfeffer</t>
  </si>
  <si>
    <t>Blattsalat</t>
  </si>
  <si>
    <t>Haselnüsse</t>
  </si>
  <si>
    <t>Milken aus dem heissen Wasser nehmen, mit kaltem Wasser abspülen und auf Küchenpapier abtropfen. Milken anschliessend in die einzelnen Segmente zerteilen, dabei Häutchen und Äderchen entfernen, und beiseitestellen.</t>
  </si>
  <si>
    <t>Mehl und etwas Salz in einem Teller mischen. Butter in Pfanne auf mittlerer Stufe erhitzen. Bis die Butter heiss ist, Milken in der Mehlmischung wenden, leicht abklopfen und direkt in die Pfanne geben.</t>
  </si>
  <si>
    <t>Estragon dazugeben und das Ganze während ca. 4 Minuten anbraten, bis die Milken rundum goldbraun sind.</t>
  </si>
  <si>
    <t>Milken auf Salat geben, mit etwas Himbeeressig beträufeln und geröstete Haselnüsse dazugeben. Dazu passt Brot.</t>
  </si>
  <si>
    <t>Kalbsmilken richtig braten - Schweizer Fleisch</t>
  </si>
  <si>
    <t>Saucisson Vaudoise je ca. 240 gr.</t>
  </si>
  <si>
    <t>Bestellung 5 Stück</t>
  </si>
  <si>
    <t>Pro Tisch 1 Stück</t>
  </si>
  <si>
    <t>Pro Person 1/4 Wurst</t>
  </si>
  <si>
    <t>Links 440 gr.</t>
  </si>
  <si>
    <t>Rechts 470</t>
  </si>
  <si>
    <t>Bestellung 8 Stück</t>
  </si>
  <si>
    <t>Pro Tisch je 2 Stück</t>
  </si>
  <si>
    <t>Pro Person halbe Wurst</t>
  </si>
  <si>
    <t>Ca. 1.1 Kg</t>
  </si>
  <si>
    <t>Bestellung</t>
  </si>
  <si>
    <t>Wir aufgeteilt und kann auch kalt gegessen werden.</t>
  </si>
  <si>
    <t>1 Stück</t>
  </si>
  <si>
    <t>zum Degustieren</t>
  </si>
  <si>
    <t>Zum zusätzlichen abbinden:</t>
  </si>
  <si>
    <t xml:space="preserve">Butter flüssig </t>
  </si>
  <si>
    <t>Teil</t>
  </si>
  <si>
    <t>Milch</t>
  </si>
  <si>
    <t xml:space="preserve">Mehl </t>
  </si>
  <si>
    <t>Kalbsmilken gebraten auf Salat</t>
  </si>
  <si>
    <t xml:space="preserve">dünsten </t>
  </si>
  <si>
    <t>Herd auf mittlere Stufe stellen. Schalotten, Holundersirup und Himbeeren während 2 Minuten glasieren. Danach Himbeeressig, Öl, Salz und Pfeffer dazugeben, gut rühren und abkühlen lassen.</t>
  </si>
  <si>
    <t>Schnecken- oder Crevetten-Suppe flambiert</t>
  </si>
  <si>
    <t>Schnecken vierteln oder Crevetten halbiert</t>
  </si>
  <si>
    <t>Gewürze nach belieben und einige Tropfen Zitronensaft</t>
  </si>
  <si>
    <t>untermischen, nicht mehr kochen</t>
  </si>
  <si>
    <t>Salatblätter in Streifen zum Garnieren</t>
  </si>
  <si>
    <t>abschmecken</t>
  </si>
  <si>
    <t>mit Cayenne und Pfeffer</t>
  </si>
  <si>
    <t>Die Schnecken oder Crevetten beigeben, kurz dünsten und mit Sherry übergiessen und flambieren.</t>
  </si>
  <si>
    <t>Die Bouillon beigeben, das Ganze aufkochen, würzen und von der Herdplatte nehmen.</t>
  </si>
  <si>
    <t>In Suppenschalen servieren. Zuletzt einen Löffel geschlagenen Rahm dazugeben und mit Salatstreifen garnieren</t>
  </si>
  <si>
    <t xml:space="preserve">Die Kabiswurst vor dem Verzehr rund 45 Minuten lang ziehen lassen. Sie wird entweder ganz oder in zwei Hälften geschnitten, normalerweise mit dem berühmten «Papet vaudois» (Lauch-Kartoffel-Eintopf) serviert. Man schneidet sie auf und isst nur den Inhalt des Naturdarms. </t>
  </si>
  <si>
    <t>1 Stück ca. 250 - 300  Gramm</t>
  </si>
  <si>
    <t>Die Saucisson vor dem Verzehr rund 45 Minuten lang ziehen lassen. Dann in Scheiben schneiden und mit dem Lauchgemüse zusammen geniessen</t>
  </si>
  <si>
    <t>1 Stück ca. 1000 -1300 Gramm</t>
  </si>
  <si>
    <t>1 Stück ca. 450 - 500 Gramm</t>
  </si>
  <si>
    <t>Kochtipp: Im Wasser bei 75 °C ca. 70 - 80 Minuten erwärmen. Das Wasser darf nicht kochen.</t>
  </si>
  <si>
    <t>Stechen Sie die Haut (am besten in der Pfanne mit dem Lauchgemüse, dass der Saft im Gemüse bleibt) vor dem Abschneiden der ersten Tranche mit einer Messerspitze von der Seite des Brettes an, um den Druck abzulassen.</t>
  </si>
  <si>
    <t>Saucisson Vaudoise, welche kalt gegessen werden sollen, sind zum Abkühlen am besten im Kochwasser zu belassen.</t>
  </si>
  <si>
    <t>Lassen Sie den Saucisson Vaudoise oder die Waadtländer Kabiswurst vor dem Aufschneiden auf einem Schneidebrett einige Minuten ruhen.</t>
  </si>
  <si>
    <t>Papet vaudois</t>
  </si>
  <si>
    <t>Saucisse aux Choux, Saucisson Vaudoise, Butefa</t>
  </si>
  <si>
    <t>Zwiebel und Knoblauch fein hacken. Lauch der Länge nach halbieren oder vierteln, waschen und in ca. 1 cm breite Streifen schneiden.</t>
  </si>
  <si>
    <t>Die Zwiebeln in Butter andünsten, den Knoblauch und den Lauch zugeben und etwa 10 Minuten mitdünsten. Mit Salz, Muskat und Pfeffer würzen, mit dem Weisswein ablöschen und fast vollständig einkochen. Geflügelbrühe und das Lorbeerblatt zugeben und ca. 40 Minuten bei kleinem Feuer leise köcheln. Zur Bindung kann noch eine halbe, kleine Kartoffel dazu gerieben werden oder mit einem Roux (Mehlschwitze) binden. Falls der Lauchbrei einkocht, 2-3 Esslöffel Wasser angiessen.</t>
  </si>
  <si>
    <t>mischen und dann soviel wie nötig in die Sauce geben und einige Minuten kochen. Kann gut im Kühlschrank länger gelagert werden.</t>
  </si>
  <si>
    <r>
      <t xml:space="preserve">Zubereiten  </t>
    </r>
    <r>
      <rPr>
        <b/>
        <sz val="12"/>
        <color rgb="FF000000"/>
        <rFont val="Inherit"/>
      </rPr>
      <t>30 Minuten</t>
    </r>
  </si>
  <si>
    <r>
      <t xml:space="preserve">Kochen / Backen  </t>
    </r>
    <r>
      <rPr>
        <b/>
        <sz val="12"/>
        <color rgb="FF000000"/>
        <rFont val="Inherit"/>
      </rPr>
      <t>30 Minuten</t>
    </r>
  </si>
  <si>
    <r>
      <t xml:space="preserve">Aufgehen lassen  </t>
    </r>
    <r>
      <rPr>
        <b/>
        <sz val="12"/>
        <color rgb="FF000000"/>
        <rFont val="Inherit"/>
      </rPr>
      <t>1 Stunde</t>
    </r>
  </si>
  <si>
    <r>
      <t xml:space="preserve">Auf dem Tisch in  </t>
    </r>
    <r>
      <rPr>
        <b/>
        <sz val="12"/>
        <color rgb="FF000000"/>
        <rFont val="Inherit"/>
      </rPr>
      <t>2 Stunden</t>
    </r>
  </si>
  <si>
    <t>Eigelb zum bestreichen, nach Belieben</t>
  </si>
  <si>
    <t>D / Dazu passt ein Waadtländer Weisswein</t>
  </si>
  <si>
    <t>Beilage</t>
  </si>
  <si>
    <t>Chasselas vaudois (Weisswein)</t>
  </si>
  <si>
    <t xml:space="preserve">Die Butter in einer Pfanne erhitzen. Zwiebel und Knoblauch dünsten. </t>
  </si>
  <si>
    <t>3 Für den Salat</t>
  </si>
  <si>
    <t>Ernesto</t>
  </si>
  <si>
    <t xml:space="preserve"> </t>
  </si>
  <si>
    <t>Topf mit ca. 1 Liter Wasser zum Kochen bringen. Essig, Salz und die Milken dazugeben, den Topf vom Herd nehmen und die Milken ca. 5 Minuten ziehen lassen</t>
  </si>
  <si>
    <t>Kuchenboden: Hefe und Zucker mischen, Milch beifügen. Butter, Mehl und Salz daruntermischen.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</si>
</sst>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0.000"/>
    <numFmt numFmtId="165" formatCode="_ * #,##0_ ;_ * \-#,##0_ ;_ * &quot;-&quot;??_ ;_ @_ "/>
    <numFmt numFmtId="166" formatCode="dddd\,\ dd/\ mmmm\ yyyy"/>
    <numFmt numFmtId="167" formatCode="_ * #,##0.000_ ;_ * \-#,##0.000_ ;_ * &quot;-&quot;??_ ;_ @_ "/>
    <numFmt numFmtId="168" formatCode="#,##0.000"/>
    <numFmt numFmtId="169" formatCode="ddd/\ dd/\ mm/\ yy"/>
    <numFmt numFmtId="170" formatCode="#,##0.000_ ;\-#,##0.000\ "/>
    <numFmt numFmtId="171" formatCode="#,##0_ ;\-#,##0\ "/>
  </numFmts>
  <fonts count="39">
    <font>
      <sz val="10"/>
      <name val="Arial"/>
    </font>
    <font>
      <b/>
      <sz val="10"/>
      <name val="Arial"/>
      <family val="2"/>
    </font>
    <font>
      <sz val="10"/>
      <name val="Arial"/>
      <family val="2"/>
    </font>
    <font>
      <b/>
      <sz val="12"/>
      <name val="Arial"/>
      <family val="2"/>
    </font>
    <font>
      <sz val="12"/>
      <name val="Arial"/>
      <family val="2"/>
    </font>
    <font>
      <sz val="12"/>
      <name val="Times New Roman"/>
      <family val="1"/>
    </font>
    <font>
      <sz val="10"/>
      <name val="Arial"/>
      <family val="2"/>
    </font>
    <font>
      <sz val="10"/>
      <color indexed="10"/>
      <name val="Arial"/>
      <family val="2"/>
    </font>
    <font>
      <sz val="8"/>
      <name val="Arial"/>
      <family val="2"/>
    </font>
    <font>
      <b/>
      <i/>
      <sz val="12"/>
      <name val="Arial"/>
      <family val="2"/>
    </font>
    <font>
      <sz val="9"/>
      <name val="Arial"/>
      <family val="2"/>
    </font>
    <font>
      <b/>
      <sz val="10"/>
      <color indexed="10"/>
      <name val="Arial"/>
      <family val="2"/>
    </font>
    <font>
      <sz val="11"/>
      <name val="Arial"/>
      <family val="2"/>
    </font>
    <font>
      <b/>
      <sz val="22"/>
      <name val="Lucida Handwriting"/>
      <family val="4"/>
    </font>
    <font>
      <sz val="11"/>
      <color indexed="10"/>
      <name val="Arial"/>
      <family val="2"/>
    </font>
    <font>
      <b/>
      <sz val="11"/>
      <name val="Arial"/>
      <family val="2"/>
    </font>
    <font>
      <b/>
      <sz val="10"/>
      <name val="Arial"/>
      <family val="2"/>
    </font>
    <font>
      <b/>
      <sz val="12"/>
      <color indexed="10"/>
      <name val="Arial"/>
      <family val="2"/>
    </font>
    <font>
      <b/>
      <sz val="12"/>
      <color indexed="12"/>
      <name val="Arial"/>
      <family val="2"/>
    </font>
    <font>
      <b/>
      <sz val="16"/>
      <color indexed="12"/>
      <name val="Arial"/>
      <family val="2"/>
    </font>
    <font>
      <b/>
      <sz val="14"/>
      <color indexed="12"/>
      <name val="Arial"/>
      <family val="2"/>
    </font>
    <font>
      <u/>
      <sz val="10"/>
      <color theme="10"/>
      <name val="Arial"/>
      <family val="2"/>
    </font>
    <font>
      <b/>
      <sz val="16"/>
      <name val="Arial"/>
      <family val="2"/>
    </font>
    <font>
      <b/>
      <sz val="14"/>
      <name val="Arial"/>
      <family val="2"/>
    </font>
    <font>
      <b/>
      <sz val="9"/>
      <color rgb="FF666666"/>
      <name val="Roboto"/>
    </font>
    <font>
      <sz val="14"/>
      <color rgb="FF212018"/>
      <name val="Source Serif Pro"/>
      <family val="1"/>
    </font>
    <font>
      <sz val="12"/>
      <color rgb="FF212018"/>
      <name val="Material Icons"/>
    </font>
    <font>
      <i/>
      <sz val="12"/>
      <name val="Arial"/>
      <family val="2"/>
    </font>
    <font>
      <sz val="12"/>
      <color rgb="FFFF0000"/>
      <name val="Arial"/>
      <family val="2"/>
    </font>
    <font>
      <b/>
      <sz val="12"/>
      <name val="Raleway"/>
    </font>
    <font>
      <b/>
      <i/>
      <sz val="10"/>
      <name val="Arial"/>
      <family val="2"/>
    </font>
    <font>
      <i/>
      <sz val="10"/>
      <name val="Arial"/>
      <family val="2"/>
    </font>
    <font>
      <b/>
      <sz val="14"/>
      <name val="Calibri"/>
      <family val="2"/>
    </font>
    <font>
      <sz val="12"/>
      <color rgb="FF000000"/>
      <name val="Arial"/>
      <family val="2"/>
    </font>
    <font>
      <sz val="12"/>
      <color rgb="FF000000"/>
      <name val="Inherit"/>
    </font>
    <font>
      <b/>
      <sz val="12"/>
      <color rgb="FF000000"/>
      <name val="Inherit"/>
    </font>
    <font>
      <sz val="48"/>
      <color rgb="FFFF0000"/>
      <name val="Source Sans Pro"/>
      <family val="2"/>
    </font>
    <font>
      <sz val="14"/>
      <name val="Arial"/>
      <family val="2"/>
    </font>
    <font>
      <b/>
      <sz val="14"/>
      <color rgb="FFFF0000"/>
      <name val="Arial"/>
      <family val="2"/>
    </font>
  </fonts>
  <fills count="8">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0" tint="-4.9989318521683403E-2"/>
        <bgColor indexed="64"/>
      </patternFill>
    </fill>
  </fills>
  <borders count="4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thin">
        <color indexed="64"/>
      </bottom>
      <diagonal/>
    </border>
    <border>
      <left style="thin">
        <color indexed="64"/>
      </left>
      <right/>
      <top style="hair">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hair">
        <color auto="1"/>
      </bottom>
      <diagonal/>
    </border>
    <border>
      <left/>
      <right/>
      <top style="medium">
        <color indexed="64"/>
      </top>
      <bottom style="hair">
        <color auto="1"/>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s>
  <cellStyleXfs count="7">
    <xf numFmtId="0" fontId="0" fillId="0" borderId="0"/>
    <xf numFmtId="43" fontId="2" fillId="0" borderId="0" applyFont="0" applyFill="0" applyBorder="0" applyAlignment="0" applyProtection="0"/>
    <xf numFmtId="0" fontId="21" fillId="0" borderId="0" applyNumberFormat="0" applyFill="0" applyBorder="0" applyAlignment="0" applyProtection="0"/>
    <xf numFmtId="0" fontId="6" fillId="0" borderId="0"/>
    <xf numFmtId="0" fontId="5" fillId="0" borderId="0"/>
    <xf numFmtId="0" fontId="2" fillId="0" borderId="0"/>
    <xf numFmtId="0" fontId="2" fillId="0" borderId="0"/>
  </cellStyleXfs>
  <cellXfs count="270">
    <xf numFmtId="0" fontId="0" fillId="0" borderId="0" xfId="0"/>
    <xf numFmtId="0" fontId="0" fillId="0" borderId="0" xfId="0" applyAlignment="1">
      <alignment vertical="center"/>
    </xf>
    <xf numFmtId="0" fontId="2" fillId="0" borderId="0" xfId="0" applyFont="1"/>
    <xf numFmtId="0" fontId="1" fillId="0" borderId="0" xfId="0" applyFont="1"/>
    <xf numFmtId="0" fontId="0" fillId="0" borderId="0" xfId="0" applyAlignment="1">
      <alignment horizontal="left"/>
    </xf>
    <xf numFmtId="0" fontId="0" fillId="0" borderId="0" xfId="0" applyAlignment="1">
      <alignment horizontal="center"/>
    </xf>
    <xf numFmtId="0" fontId="0" fillId="0" borderId="1" xfId="0" applyBorder="1"/>
    <xf numFmtId="0" fontId="6" fillId="0" borderId="2" xfId="4" applyFont="1" applyBorder="1" applyAlignment="1">
      <alignment horizontal="center" vertical="center"/>
    </xf>
    <xf numFmtId="0" fontId="6" fillId="0" borderId="0" xfId="0" applyFont="1"/>
    <xf numFmtId="43" fontId="6" fillId="0" borderId="2" xfId="1"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vertical="center"/>
    </xf>
    <xf numFmtId="0" fontId="4" fillId="0" borderId="0" xfId="0" applyFont="1" applyAlignment="1">
      <alignment horizontal="center" vertical="center"/>
    </xf>
    <xf numFmtId="167" fontId="0" fillId="0" borderId="0" xfId="1" applyNumberFormat="1" applyFont="1"/>
    <xf numFmtId="0" fontId="4" fillId="0" borderId="0" xfId="0" applyFont="1" applyAlignment="1">
      <alignment vertical="center"/>
    </xf>
    <xf numFmtId="0" fontId="10" fillId="0" borderId="0" xfId="0" applyFont="1"/>
    <xf numFmtId="0" fontId="10" fillId="2" borderId="2" xfId="0" applyFont="1" applyFill="1" applyBorder="1" applyAlignment="1">
      <alignment horizontal="center" vertical="center" wrapText="1"/>
    </xf>
    <xf numFmtId="165" fontId="10" fillId="0" borderId="0" xfId="1" applyNumberFormat="1" applyFont="1" applyAlignment="1"/>
    <xf numFmtId="0" fontId="6" fillId="0" borderId="2" xfId="0" applyFont="1" applyBorder="1" applyAlignment="1">
      <alignment horizontal="center" vertical="center"/>
    </xf>
    <xf numFmtId="0" fontId="6" fillId="0" borderId="4" xfId="4" applyFont="1" applyBorder="1" applyAlignment="1">
      <alignment horizontal="center" vertical="center"/>
    </xf>
    <xf numFmtId="43" fontId="2" fillId="0" borderId="0" xfId="1" applyFill="1"/>
    <xf numFmtId="165" fontId="10" fillId="2" borderId="2" xfId="1" applyNumberFormat="1" applyFont="1" applyFill="1" applyBorder="1" applyAlignment="1">
      <alignment horizontal="center" vertical="center"/>
    </xf>
    <xf numFmtId="0" fontId="13" fillId="0" borderId="0" xfId="0" applyFont="1" applyAlignment="1">
      <alignment horizontal="left" vertical="center"/>
    </xf>
    <xf numFmtId="0" fontId="10" fillId="4" borderId="3" xfId="0" applyFont="1" applyFill="1" applyBorder="1"/>
    <xf numFmtId="167" fontId="0" fillId="0" borderId="0" xfId="1" applyNumberFormat="1" applyFont="1" applyAlignment="1"/>
    <xf numFmtId="166" fontId="12" fillId="0" borderId="0" xfId="4" applyNumberFormat="1" applyFont="1" applyAlignment="1">
      <alignment horizontal="left" vertical="center"/>
    </xf>
    <xf numFmtId="169" fontId="12" fillId="0" borderId="1" xfId="4" applyNumberFormat="1" applyFont="1" applyBorder="1" applyAlignment="1">
      <alignment horizontal="center" vertical="center"/>
    </xf>
    <xf numFmtId="0" fontId="12" fillId="3" borderId="2" xfId="4" applyFont="1" applyFill="1" applyBorder="1" applyAlignment="1">
      <alignment horizontal="centerContinuous" vertical="center"/>
    </xf>
    <xf numFmtId="0" fontId="14" fillId="3" borderId="2" xfId="0" applyFont="1" applyFill="1" applyBorder="1" applyAlignment="1">
      <alignment horizontal="center" vertical="center"/>
    </xf>
    <xf numFmtId="1" fontId="11" fillId="0" borderId="2" xfId="0" applyNumberFormat="1" applyFont="1" applyBorder="1" applyAlignment="1">
      <alignment horizontal="center" vertical="center"/>
    </xf>
    <xf numFmtId="0" fontId="6" fillId="0" borderId="7" xfId="0" applyFont="1" applyBorder="1" applyAlignment="1">
      <alignment horizontal="center" vertical="center"/>
    </xf>
    <xf numFmtId="0" fontId="16" fillId="0" borderId="0" xfId="0" applyFont="1" applyAlignment="1">
      <alignment horizontal="center"/>
    </xf>
    <xf numFmtId="0" fontId="9" fillId="4" borderId="5" xfId="0" applyFont="1" applyFill="1" applyBorder="1" applyAlignment="1">
      <alignment vertical="center"/>
    </xf>
    <xf numFmtId="0" fontId="9" fillId="4" borderId="4" xfId="0" applyFont="1" applyFill="1" applyBorder="1" applyAlignment="1">
      <alignment vertical="center"/>
    </xf>
    <xf numFmtId="0" fontId="9" fillId="4" borderId="3" xfId="0" applyFont="1" applyFill="1" applyBorder="1" applyAlignment="1">
      <alignment horizontal="left" vertical="center"/>
    </xf>
    <xf numFmtId="0" fontId="21" fillId="0" borderId="0" xfId="2"/>
    <xf numFmtId="0" fontId="4" fillId="0" borderId="0" xfId="0" applyFont="1"/>
    <xf numFmtId="168" fontId="4" fillId="0" borderId="0" xfId="0" applyNumberFormat="1" applyFont="1" applyAlignment="1">
      <alignment horizontal="center" vertical="center"/>
    </xf>
    <xf numFmtId="168" fontId="4" fillId="0" borderId="0" xfId="0" applyNumberFormat="1" applyFont="1" applyAlignment="1">
      <alignment horizontal="left" vertical="center"/>
    </xf>
    <xf numFmtId="0" fontId="12" fillId="0" borderId="0" xfId="0" applyFont="1" applyAlignment="1">
      <alignment vertical="center"/>
    </xf>
    <xf numFmtId="0" fontId="18" fillId="0" borderId="1" xfId="0" applyFont="1" applyBorder="1" applyAlignment="1">
      <alignment vertical="center"/>
    </xf>
    <xf numFmtId="166" fontId="19" fillId="6" borderId="0" xfId="0" applyNumberFormat="1" applyFont="1" applyFill="1" applyAlignment="1">
      <alignment horizontal="center" vertical="center"/>
    </xf>
    <xf numFmtId="0" fontId="20" fillId="0" borderId="0" xfId="0" applyFont="1" applyAlignment="1">
      <alignment horizontal="center"/>
    </xf>
    <xf numFmtId="0" fontId="19" fillId="6" borderId="0" xfId="0" applyFont="1" applyFill="1" applyAlignment="1">
      <alignment horizontal="center" vertical="center" wrapText="1"/>
    </xf>
    <xf numFmtId="0" fontId="19" fillId="6" borderId="0" xfId="0" applyFont="1" applyFill="1" applyAlignment="1">
      <alignment horizontal="center" vertical="center"/>
    </xf>
    <xf numFmtId="0" fontId="2" fillId="0" borderId="3" xfId="0" applyFont="1" applyBorder="1" applyAlignment="1">
      <alignment horizontal="center" vertical="center" wrapText="1"/>
    </xf>
    <xf numFmtId="0" fontId="1" fillId="4" borderId="4" xfId="0" applyFont="1" applyFill="1" applyBorder="1" applyAlignment="1">
      <alignment horizontal="left" vertical="center"/>
    </xf>
    <xf numFmtId="0" fontId="22" fillId="0" borderId="0" xfId="0" applyFont="1" applyAlignment="1">
      <alignment horizontal="left" vertical="center"/>
    </xf>
    <xf numFmtId="0" fontId="15" fillId="0" borderId="7" xfId="0" applyFont="1" applyBorder="1" applyAlignment="1">
      <alignment horizontal="left" vertical="center"/>
    </xf>
    <xf numFmtId="0" fontId="12" fillId="0" borderId="17" xfId="0" applyFont="1" applyBorder="1" applyAlignment="1">
      <alignment horizontal="center"/>
    </xf>
    <xf numFmtId="43" fontId="12" fillId="0" borderId="17" xfId="1" applyFont="1" applyFill="1" applyBorder="1" applyAlignment="1">
      <alignment horizontal="center"/>
    </xf>
    <xf numFmtId="43" fontId="12" fillId="0" borderId="20" xfId="1" applyFont="1" applyFill="1" applyBorder="1" applyAlignment="1">
      <alignment horizontal="center"/>
    </xf>
    <xf numFmtId="14" fontId="10" fillId="0" borderId="2" xfId="0" applyNumberFormat="1" applyFont="1" applyBorder="1" applyAlignment="1">
      <alignment horizontal="center" vertical="center"/>
    </xf>
    <xf numFmtId="0" fontId="8" fillId="0" borderId="0" xfId="0" applyFont="1"/>
    <xf numFmtId="1" fontId="8" fillId="5" borderId="19" xfId="1" applyNumberFormat="1" applyFont="1" applyFill="1" applyBorder="1" applyAlignment="1">
      <alignment horizontal="left"/>
    </xf>
    <xf numFmtId="2" fontId="8" fillId="5" borderId="8" xfId="1" applyNumberFormat="1" applyFont="1" applyFill="1" applyBorder="1" applyAlignment="1">
      <alignment horizontal="center"/>
    </xf>
    <xf numFmtId="164" fontId="8" fillId="0" borderId="8" xfId="1" applyNumberFormat="1" applyFont="1" applyBorder="1" applyAlignment="1">
      <alignment horizontal="center"/>
    </xf>
    <xf numFmtId="164" fontId="6" fillId="0" borderId="6" xfId="1" applyNumberFormat="1" applyFont="1" applyFill="1" applyBorder="1" applyAlignment="1">
      <alignment horizontal="center"/>
    </xf>
    <xf numFmtId="164" fontId="7" fillId="7" borderId="6" xfId="0" applyNumberFormat="1" applyFont="1" applyFill="1" applyBorder="1" applyAlignment="1">
      <alignment horizontal="center"/>
    </xf>
    <xf numFmtId="164" fontId="6" fillId="0" borderId="8" xfId="1" applyNumberFormat="1" applyFont="1" applyFill="1" applyBorder="1" applyAlignment="1">
      <alignment horizontal="center"/>
    </xf>
    <xf numFmtId="164" fontId="7" fillId="7" borderId="8" xfId="0" applyNumberFormat="1" applyFont="1" applyFill="1" applyBorder="1" applyAlignment="1">
      <alignment horizontal="center"/>
    </xf>
    <xf numFmtId="164" fontId="6" fillId="0" borderId="9" xfId="1" applyNumberFormat="1" applyFont="1" applyFill="1" applyBorder="1" applyAlignment="1">
      <alignment horizontal="center"/>
    </xf>
    <xf numFmtId="164" fontId="7" fillId="7" borderId="9" xfId="0" applyNumberFormat="1" applyFont="1" applyFill="1" applyBorder="1" applyAlignment="1">
      <alignment horizontal="center"/>
    </xf>
    <xf numFmtId="164" fontId="8" fillId="7" borderId="8" xfId="1" applyNumberFormat="1" applyFont="1" applyFill="1" applyBorder="1" applyAlignment="1">
      <alignment horizontal="center"/>
    </xf>
    <xf numFmtId="0" fontId="23" fillId="0" borderId="0" xfId="0" applyFont="1" applyAlignment="1">
      <alignment horizontal="center" vertical="center"/>
    </xf>
    <xf numFmtId="0" fontId="4" fillId="0" borderId="6" xfId="5" applyFont="1" applyBorder="1" applyAlignment="1">
      <alignment horizontal="center"/>
    </xf>
    <xf numFmtId="0" fontId="4" fillId="0" borderId="8" xfId="5" applyFont="1" applyBorder="1" applyAlignment="1">
      <alignment horizontal="center"/>
    </xf>
    <xf numFmtId="0" fontId="4" fillId="0" borderId="15" xfId="5" applyFont="1" applyBorder="1" applyAlignment="1">
      <alignment horizontal="left"/>
    </xf>
    <xf numFmtId="0" fontId="4" fillId="0" borderId="12" xfId="5" applyFont="1" applyBorder="1" applyAlignment="1">
      <alignment horizontal="left"/>
    </xf>
    <xf numFmtId="0" fontId="4" fillId="0" borderId="6" xfId="5" applyFont="1" applyBorder="1" applyAlignment="1">
      <alignment horizontal="left"/>
    </xf>
    <xf numFmtId="0" fontId="4" fillId="0" borderId="8" xfId="5" applyFont="1" applyBorder="1" applyAlignment="1">
      <alignment horizontal="left"/>
    </xf>
    <xf numFmtId="1" fontId="6" fillId="0" borderId="8" xfId="1" applyNumberFormat="1" applyFont="1" applyFill="1" applyBorder="1" applyAlignment="1">
      <alignment horizontal="center"/>
    </xf>
    <xf numFmtId="0" fontId="4" fillId="0" borderId="6" xfId="0" applyFont="1" applyBorder="1" applyAlignment="1">
      <alignment horizontal="center"/>
    </xf>
    <xf numFmtId="4" fontId="4" fillId="0" borderId="6" xfId="0" applyNumberFormat="1" applyFont="1" applyBorder="1" applyAlignment="1">
      <alignment horizontal="center"/>
    </xf>
    <xf numFmtId="168" fontId="4" fillId="7" borderId="6" xfId="1" applyNumberFormat="1" applyFont="1" applyFill="1" applyBorder="1" applyAlignment="1">
      <alignment horizontal="center"/>
    </xf>
    <xf numFmtId="1" fontId="4" fillId="7" borderId="8" xfId="1" applyNumberFormat="1" applyFont="1" applyFill="1" applyBorder="1" applyAlignment="1">
      <alignment horizontal="center"/>
    </xf>
    <xf numFmtId="0" fontId="4" fillId="0" borderId="8" xfId="0" applyFont="1" applyBorder="1" applyAlignment="1">
      <alignment horizontal="center"/>
    </xf>
    <xf numFmtId="4" fontId="4" fillId="0" borderId="8" xfId="0" applyNumberFormat="1" applyFont="1" applyBorder="1" applyAlignment="1">
      <alignment horizontal="left" wrapText="1"/>
    </xf>
    <xf numFmtId="3" fontId="4" fillId="0" borderId="8" xfId="0" applyNumberFormat="1" applyFont="1" applyBorder="1" applyAlignment="1">
      <alignment horizontal="left" wrapText="1"/>
    </xf>
    <xf numFmtId="4" fontId="4" fillId="0" borderId="8" xfId="0" applyNumberFormat="1" applyFont="1" applyBorder="1" applyAlignment="1">
      <alignment horizontal="center"/>
    </xf>
    <xf numFmtId="168" fontId="4" fillId="7" borderId="8" xfId="1" applyNumberFormat="1" applyFont="1" applyFill="1" applyBorder="1" applyAlignment="1">
      <alignment horizontal="center"/>
    </xf>
    <xf numFmtId="4" fontId="4" fillId="0" borderId="8" xfId="0" applyNumberFormat="1" applyFont="1" applyBorder="1" applyAlignment="1">
      <alignment horizontal="left"/>
    </xf>
    <xf numFmtId="3" fontId="4" fillId="0" borderId="8" xfId="0" applyNumberFormat="1" applyFont="1" applyBorder="1" applyAlignment="1">
      <alignment horizontal="left"/>
    </xf>
    <xf numFmtId="168" fontId="4" fillId="7" borderId="10" xfId="1" applyNumberFormat="1" applyFont="1" applyFill="1" applyBorder="1" applyAlignment="1">
      <alignment horizontal="center"/>
    </xf>
    <xf numFmtId="0" fontId="4" fillId="0" borderId="9" xfId="0" applyFont="1" applyBorder="1" applyAlignment="1">
      <alignment horizontal="center"/>
    </xf>
    <xf numFmtId="4" fontId="4" fillId="0" borderId="9" xfId="0" applyNumberFormat="1" applyFont="1" applyBorder="1" applyAlignment="1">
      <alignment horizontal="left" wrapText="1"/>
    </xf>
    <xf numFmtId="3" fontId="4" fillId="0" borderId="9" xfId="0" applyNumberFormat="1" applyFont="1" applyBorder="1" applyAlignment="1">
      <alignment horizontal="left" wrapText="1"/>
    </xf>
    <xf numFmtId="168" fontId="4" fillId="7" borderId="9" xfId="1" applyNumberFormat="1" applyFont="1" applyFill="1" applyBorder="1" applyAlignment="1">
      <alignment horizontal="center"/>
    </xf>
    <xf numFmtId="0" fontId="12" fillId="0" borderId="6" xfId="0" applyFont="1" applyBorder="1" applyAlignment="1">
      <alignment horizontal="center"/>
    </xf>
    <xf numFmtId="4" fontId="12" fillId="0" borderId="6" xfId="0" applyNumberFormat="1" applyFont="1" applyBorder="1" applyAlignment="1">
      <alignment horizontal="center"/>
    </xf>
    <xf numFmtId="0" fontId="12" fillId="0" borderId="8" xfId="0" applyFont="1" applyBorder="1" applyAlignment="1">
      <alignment horizontal="center"/>
    </xf>
    <xf numFmtId="4" fontId="12" fillId="0" borderId="8" xfId="0" applyNumberFormat="1" applyFont="1" applyBorder="1" applyAlignment="1">
      <alignment horizontal="center"/>
    </xf>
    <xf numFmtId="164" fontId="2" fillId="0" borderId="8" xfId="1" applyNumberFormat="1" applyFont="1" applyFill="1" applyBorder="1" applyAlignment="1">
      <alignment horizontal="center"/>
    </xf>
    <xf numFmtId="3" fontId="12" fillId="0" borderId="8" xfId="0" applyNumberFormat="1" applyFont="1" applyBorder="1" applyAlignment="1">
      <alignment horizontal="left" wrapText="1"/>
    </xf>
    <xf numFmtId="166" fontId="20" fillId="6" borderId="0" xfId="0" applyNumberFormat="1" applyFont="1" applyFill="1" applyAlignment="1">
      <alignment horizontal="center" vertical="center"/>
    </xf>
    <xf numFmtId="0" fontId="24" fillId="0" borderId="0" xfId="0" applyFont="1" applyAlignment="1">
      <alignment horizontal="right" vertical="center" indent="1"/>
    </xf>
    <xf numFmtId="3" fontId="12" fillId="0" borderId="19" xfId="0" applyNumberFormat="1" applyFont="1" applyBorder="1" applyAlignment="1">
      <alignment horizontal="left" wrapText="1"/>
    </xf>
    <xf numFmtId="0" fontId="25" fillId="0" borderId="0" xfId="0" applyFont="1" applyAlignment="1">
      <alignment vertical="center" wrapText="1"/>
    </xf>
    <xf numFmtId="0" fontId="26" fillId="0" borderId="0" xfId="0" applyFont="1" applyAlignment="1">
      <alignment horizontal="center"/>
    </xf>
    <xf numFmtId="164" fontId="4" fillId="7" borderId="8" xfId="1" applyNumberFormat="1" applyFont="1" applyFill="1" applyBorder="1" applyAlignment="1">
      <alignment horizontal="center"/>
    </xf>
    <xf numFmtId="3" fontId="4" fillId="0" borderId="19" xfId="0" applyNumberFormat="1" applyFont="1" applyBorder="1" applyAlignment="1">
      <alignment horizontal="left" wrapText="1"/>
    </xf>
    <xf numFmtId="0" fontId="17" fillId="0" borderId="0" xfId="0" applyFont="1" applyAlignment="1">
      <alignment horizontal="left" wrapText="1"/>
    </xf>
    <xf numFmtId="164" fontId="4" fillId="7" borderId="10" xfId="1" applyNumberFormat="1" applyFont="1" applyFill="1" applyBorder="1" applyAlignment="1">
      <alignment horizontal="center"/>
    </xf>
    <xf numFmtId="0" fontId="29" fillId="0" borderId="0" xfId="0" applyFont="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center"/>
    </xf>
    <xf numFmtId="0" fontId="4" fillId="0" borderId="11" xfId="0" applyFont="1" applyBorder="1" applyAlignment="1">
      <alignment vertical="center"/>
    </xf>
    <xf numFmtId="0" fontId="16" fillId="0" borderId="11" xfId="0" applyFont="1" applyBorder="1" applyAlignment="1">
      <alignment horizontal="center"/>
    </xf>
    <xf numFmtId="0" fontId="0" fillId="0" borderId="11" xfId="0" applyBorder="1"/>
    <xf numFmtId="0" fontId="27" fillId="0" borderId="0" xfId="0" applyFont="1" applyAlignment="1">
      <alignment vertical="center"/>
    </xf>
    <xf numFmtId="0" fontId="30" fillId="0" borderId="0" xfId="0" applyFont="1" applyAlignment="1">
      <alignment horizontal="center"/>
    </xf>
    <xf numFmtId="0" fontId="31" fillId="0" borderId="0" xfId="0" applyFont="1"/>
    <xf numFmtId="3" fontId="28" fillId="0" borderId="8" xfId="0" applyNumberFormat="1" applyFont="1" applyBorder="1" applyAlignment="1">
      <alignment horizontal="left" wrapText="1"/>
    </xf>
    <xf numFmtId="3" fontId="12" fillId="0" borderId="10" xfId="0" applyNumberFormat="1" applyFont="1" applyBorder="1" applyAlignment="1">
      <alignment horizontal="left" wrapText="1"/>
    </xf>
    <xf numFmtId="0" fontId="3" fillId="0" borderId="15" xfId="5" applyFont="1" applyBorder="1" applyAlignment="1">
      <alignment horizontal="left"/>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23" fillId="0" borderId="19" xfId="0" applyFont="1" applyBorder="1" applyAlignment="1">
      <alignment vertical="center"/>
    </xf>
    <xf numFmtId="0" fontId="4" fillId="0" borderId="32" xfId="0" applyFont="1" applyBorder="1" applyAlignment="1">
      <alignment vertical="center"/>
    </xf>
    <xf numFmtId="0" fontId="9" fillId="4" borderId="3" xfId="0" applyFont="1" applyFill="1" applyBorder="1" applyAlignment="1">
      <alignment vertical="center"/>
    </xf>
    <xf numFmtId="0" fontId="28" fillId="0" borderId="12" xfId="5" applyFont="1" applyBorder="1" applyAlignment="1">
      <alignment horizontal="left"/>
    </xf>
    <xf numFmtId="170" fontId="2" fillId="0" borderId="6" xfId="1" applyNumberFormat="1" applyFont="1" applyFill="1" applyBorder="1" applyAlignment="1">
      <alignment horizontal="center"/>
    </xf>
    <xf numFmtId="170" fontId="2" fillId="0" borderId="8" xfId="1" applyNumberFormat="1" applyFont="1" applyFill="1" applyBorder="1" applyAlignment="1">
      <alignment horizontal="center"/>
    </xf>
    <xf numFmtId="170" fontId="6" fillId="0" borderId="8" xfId="1" applyNumberFormat="1" applyFont="1" applyFill="1" applyBorder="1" applyAlignment="1">
      <alignment horizontal="center"/>
    </xf>
    <xf numFmtId="170" fontId="6" fillId="0" borderId="9" xfId="1" applyNumberFormat="1" applyFont="1" applyFill="1" applyBorder="1" applyAlignment="1">
      <alignment horizontal="center"/>
    </xf>
    <xf numFmtId="170" fontId="12" fillId="7" borderId="6" xfId="1" applyNumberFormat="1" applyFont="1" applyFill="1" applyBorder="1" applyAlignment="1">
      <alignment horizontal="center"/>
    </xf>
    <xf numFmtId="170" fontId="12" fillId="7" borderId="8" xfId="1" applyNumberFormat="1" applyFont="1" applyFill="1" applyBorder="1" applyAlignment="1">
      <alignment horizontal="center"/>
    </xf>
    <xf numFmtId="170" fontId="12" fillId="7" borderId="10" xfId="1" applyNumberFormat="1" applyFont="1" applyFill="1" applyBorder="1" applyAlignment="1">
      <alignment horizontal="center"/>
    </xf>
    <xf numFmtId="0" fontId="4" fillId="0" borderId="0" xfId="0" applyFont="1" applyAlignment="1">
      <alignment vertical="center" wrapText="1"/>
    </xf>
    <xf numFmtId="0" fontId="3" fillId="0" borderId="0" xfId="0" applyFont="1" applyAlignment="1">
      <alignment horizontal="center" vertical="center"/>
    </xf>
    <xf numFmtId="164" fontId="4" fillId="7" borderId="6" xfId="1" applyNumberFormat="1" applyFont="1" applyFill="1" applyBorder="1" applyAlignment="1">
      <alignment horizontal="center"/>
    </xf>
    <xf numFmtId="0" fontId="32" fillId="0" borderId="0" xfId="0" applyFont="1"/>
    <xf numFmtId="4" fontId="4" fillId="0" borderId="15" xfId="0" applyNumberFormat="1" applyFont="1" applyBorder="1" applyAlignment="1">
      <alignment wrapText="1"/>
    </xf>
    <xf numFmtId="4" fontId="4" fillId="0" borderId="15" xfId="0" applyNumberFormat="1" applyFont="1" applyBorder="1"/>
    <xf numFmtId="0" fontId="34" fillId="0" borderId="0" xfId="0" applyFont="1" applyAlignment="1">
      <alignment horizontal="right" vertical="center" wrapText="1" indent="1"/>
    </xf>
    <xf numFmtId="0" fontId="36" fillId="0" borderId="0" xfId="0" applyFont="1" applyAlignment="1">
      <alignment horizontal="left" wrapText="1"/>
    </xf>
    <xf numFmtId="164" fontId="0" fillId="0" borderId="0" xfId="0" applyNumberFormat="1"/>
    <xf numFmtId="170" fontId="15" fillId="7" borderId="8" xfId="1" applyNumberFormat="1" applyFont="1" applyFill="1" applyBorder="1" applyAlignment="1">
      <alignment horizontal="left"/>
    </xf>
    <xf numFmtId="0" fontId="4" fillId="0" borderId="19" xfId="0" applyFont="1" applyBorder="1" applyAlignment="1">
      <alignment horizontal="center" vertical="center"/>
    </xf>
    <xf numFmtId="0" fontId="37" fillId="0" borderId="0" xfId="0" applyFont="1" applyAlignment="1">
      <alignment vertical="center"/>
    </xf>
    <xf numFmtId="0" fontId="38" fillId="0" borderId="0" xfId="0" applyFont="1" applyAlignment="1">
      <alignment vertical="center"/>
    </xf>
    <xf numFmtId="171" fontId="12" fillId="7" borderId="8" xfId="1" applyNumberFormat="1" applyFont="1" applyFill="1" applyBorder="1" applyAlignment="1">
      <alignment horizontal="center"/>
    </xf>
    <xf numFmtId="3" fontId="4" fillId="7" borderId="8" xfId="1" applyNumberFormat="1" applyFont="1" applyFill="1" applyBorder="1" applyAlignment="1">
      <alignment horizontal="center"/>
    </xf>
    <xf numFmtId="168" fontId="4" fillId="7" borderId="8" xfId="1" applyNumberFormat="1" applyFont="1" applyFill="1" applyBorder="1" applyAlignment="1">
      <alignment horizontal="left"/>
    </xf>
    <xf numFmtId="3" fontId="4" fillId="7" borderId="10" xfId="1" applyNumberFormat="1" applyFont="1" applyFill="1" applyBorder="1" applyAlignment="1">
      <alignment horizontal="center"/>
    </xf>
    <xf numFmtId="2" fontId="8" fillId="5" borderId="22" xfId="1" applyNumberFormat="1" applyFont="1" applyFill="1" applyBorder="1" applyAlignment="1"/>
    <xf numFmtId="0" fontId="20" fillId="6" borderId="0" xfId="0" applyFont="1" applyFill="1" applyAlignment="1">
      <alignment horizontal="center" vertical="center" wrapText="1"/>
    </xf>
    <xf numFmtId="4" fontId="12" fillId="0" borderId="15" xfId="0" applyNumberFormat="1" applyFont="1" applyBorder="1" applyAlignment="1">
      <alignment wrapText="1"/>
    </xf>
    <xf numFmtId="0" fontId="3" fillId="0" borderId="19" xfId="0"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vertical="center"/>
    </xf>
    <xf numFmtId="43" fontId="4" fillId="3" borderId="4" xfId="1" applyFont="1" applyFill="1" applyBorder="1" applyAlignment="1">
      <alignment horizontal="left" vertical="center"/>
    </xf>
    <xf numFmtId="164" fontId="4" fillId="3" borderId="3" xfId="1" applyNumberFormat="1" applyFont="1" applyFill="1" applyBorder="1" applyAlignment="1">
      <alignment horizontal="centerContinuous" vertical="center"/>
    </xf>
    <xf numFmtId="164" fontId="4" fillId="3" borderId="3" xfId="1" applyNumberFormat="1" applyFont="1" applyFill="1" applyBorder="1" applyAlignment="1">
      <alignment vertical="center"/>
    </xf>
    <xf numFmtId="166" fontId="4" fillId="3" borderId="4" xfId="4" applyNumberFormat="1" applyFont="1" applyFill="1" applyBorder="1" applyAlignment="1">
      <alignment horizontal="center" vertical="center"/>
    </xf>
    <xf numFmtId="164" fontId="4" fillId="0" borderId="2" xfId="1" applyNumberFormat="1" applyFont="1" applyBorder="1" applyAlignment="1">
      <alignment horizontal="center"/>
    </xf>
    <xf numFmtId="164" fontId="4" fillId="7" borderId="19" xfId="1" applyNumberFormat="1" applyFont="1" applyFill="1" applyBorder="1" applyAlignment="1">
      <alignment horizontal="center"/>
    </xf>
    <xf numFmtId="2" fontId="4" fillId="5" borderId="19" xfId="1" applyNumberFormat="1" applyFont="1" applyFill="1" applyBorder="1" applyAlignment="1">
      <alignment horizontal="center"/>
    </xf>
    <xf numFmtId="2" fontId="4" fillId="5" borderId="19" xfId="1" applyNumberFormat="1" applyFont="1" applyFill="1" applyBorder="1" applyAlignment="1">
      <alignment horizontal="left"/>
    </xf>
    <xf numFmtId="1" fontId="4" fillId="5" borderId="19" xfId="1" applyNumberFormat="1" applyFont="1" applyFill="1" applyBorder="1" applyAlignment="1">
      <alignment horizontal="left"/>
    </xf>
    <xf numFmtId="164" fontId="4" fillId="0" borderId="19" xfId="1" applyNumberFormat="1" applyFont="1" applyBorder="1" applyAlignment="1">
      <alignment horizontal="center"/>
    </xf>
    <xf numFmtId="2" fontId="4" fillId="5" borderId="8" xfId="1" applyNumberFormat="1" applyFont="1" applyFill="1" applyBorder="1" applyAlignment="1">
      <alignment horizontal="center"/>
    </xf>
    <xf numFmtId="2" fontId="4" fillId="5" borderId="8" xfId="1" applyNumberFormat="1" applyFont="1" applyFill="1" applyBorder="1" applyAlignment="1">
      <alignment horizontal="left"/>
    </xf>
    <xf numFmtId="164" fontId="4" fillId="0" borderId="8" xfId="1" applyNumberFormat="1" applyFont="1" applyBorder="1" applyAlignment="1">
      <alignment horizontal="center"/>
    </xf>
    <xf numFmtId="2" fontId="4" fillId="0" borderId="8" xfId="1" applyNumberFormat="1" applyFont="1" applyFill="1" applyBorder="1" applyAlignment="1">
      <alignment horizontal="center"/>
    </xf>
    <xf numFmtId="2" fontId="4" fillId="0" borderId="8" xfId="1" applyNumberFormat="1" applyFont="1" applyFill="1" applyBorder="1" applyAlignment="1">
      <alignment horizontal="left"/>
    </xf>
    <xf numFmtId="1" fontId="4" fillId="0" borderId="19" xfId="1" applyNumberFormat="1" applyFont="1" applyFill="1" applyBorder="1" applyAlignment="1">
      <alignment horizontal="left"/>
    </xf>
    <xf numFmtId="164" fontId="4" fillId="0" borderId="8" xfId="1" applyNumberFormat="1" applyFont="1" applyFill="1" applyBorder="1" applyAlignment="1">
      <alignment horizontal="center"/>
    </xf>
    <xf numFmtId="2" fontId="4" fillId="5" borderId="9" xfId="1" applyNumberFormat="1" applyFont="1" applyFill="1" applyBorder="1" applyAlignment="1">
      <alignment horizontal="center"/>
    </xf>
    <xf numFmtId="164" fontId="4" fillId="0" borderId="9" xfId="1" applyNumberFormat="1" applyFont="1" applyBorder="1" applyAlignment="1">
      <alignment horizontal="center"/>
    </xf>
    <xf numFmtId="2" fontId="4" fillId="5" borderId="15" xfId="1" applyNumberFormat="1" applyFont="1" applyFill="1" applyBorder="1" applyAlignment="1">
      <alignment horizontal="left"/>
    </xf>
    <xf numFmtId="2" fontId="4" fillId="5" borderId="22" xfId="1" applyNumberFormat="1" applyFont="1" applyFill="1" applyBorder="1" applyAlignment="1">
      <alignment horizontal="left"/>
    </xf>
    <xf numFmtId="2" fontId="4" fillId="5" borderId="8" xfId="1" applyNumberFormat="1" applyFont="1" applyFill="1" applyBorder="1" applyAlignment="1"/>
    <xf numFmtId="164" fontId="4" fillId="7" borderId="9" xfId="1" applyNumberFormat="1" applyFont="1" applyFill="1" applyBorder="1" applyAlignment="1">
      <alignment horizontal="center"/>
    </xf>
    <xf numFmtId="2" fontId="4" fillId="5" borderId="9" xfId="1" applyNumberFormat="1" applyFont="1" applyFill="1" applyBorder="1" applyAlignment="1">
      <alignment horizontal="left"/>
    </xf>
    <xf numFmtId="1" fontId="4" fillId="5" borderId="9" xfId="1" applyNumberFormat="1" applyFont="1" applyFill="1" applyBorder="1" applyAlignment="1">
      <alignment horizontal="left"/>
    </xf>
    <xf numFmtId="0" fontId="4" fillId="0" borderId="25" xfId="0" applyFont="1" applyBorder="1" applyAlignment="1">
      <alignment horizontal="left" vertical="center" wrapText="1"/>
    </xf>
    <xf numFmtId="0" fontId="4" fillId="0" borderId="1" xfId="0" applyFont="1" applyBorder="1" applyAlignment="1">
      <alignment horizontal="left" vertical="center" wrapText="1"/>
    </xf>
    <xf numFmtId="0" fontId="4" fillId="0" borderId="31" xfId="0" applyFont="1" applyBorder="1" applyAlignment="1">
      <alignment horizontal="left" vertical="center" wrapText="1"/>
    </xf>
    <xf numFmtId="0" fontId="4" fillId="0" borderId="37" xfId="0" applyFont="1" applyBorder="1" applyAlignment="1">
      <alignment horizontal="left" vertical="center" wrapText="1"/>
    </xf>
    <xf numFmtId="0" fontId="4" fillId="0" borderId="0" xfId="0" applyFont="1" applyAlignment="1">
      <alignment horizontal="left" vertical="center" wrapText="1"/>
    </xf>
    <xf numFmtId="0" fontId="4" fillId="0" borderId="38" xfId="0" applyFont="1" applyBorder="1" applyAlignment="1">
      <alignment horizontal="left" vertical="center" wrapText="1"/>
    </xf>
    <xf numFmtId="0" fontId="4" fillId="0" borderId="40" xfId="0" applyFont="1" applyBorder="1" applyAlignment="1">
      <alignment horizontal="center" vertical="center"/>
    </xf>
    <xf numFmtId="0" fontId="4" fillId="0" borderId="19" xfId="0" applyFont="1" applyBorder="1" applyAlignment="1">
      <alignment horizontal="center" vertical="center"/>
    </xf>
    <xf numFmtId="0" fontId="1" fillId="0" borderId="4" xfId="4" applyFont="1" applyBorder="1" applyAlignment="1">
      <alignment horizontal="center" vertical="center"/>
    </xf>
    <xf numFmtId="0" fontId="1" fillId="0" borderId="5" xfId="4" applyFont="1" applyBorder="1" applyAlignment="1">
      <alignment horizontal="center" vertical="center"/>
    </xf>
    <xf numFmtId="0" fontId="4" fillId="0" borderId="26" xfId="0" applyFont="1" applyBorder="1" applyAlignment="1">
      <alignment horizontal="center" vertical="center"/>
    </xf>
    <xf numFmtId="4" fontId="4" fillId="0" borderId="15" xfId="0" applyNumberFormat="1" applyFont="1" applyBorder="1" applyAlignment="1">
      <alignment horizontal="left" wrapText="1"/>
    </xf>
    <xf numFmtId="4" fontId="4" fillId="0" borderId="22" xfId="0" applyNumberFormat="1" applyFont="1" applyBorder="1" applyAlignment="1">
      <alignment horizontal="left"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5" xfId="0" applyFont="1" applyBorder="1" applyAlignment="1">
      <alignment horizontal="left" vertical="center" wrapText="1"/>
    </xf>
    <xf numFmtId="0" fontId="4" fillId="0" borderId="12" xfId="0" applyFont="1" applyBorder="1" applyAlignment="1">
      <alignment horizontal="left" vertical="center" wrapText="1"/>
    </xf>
    <xf numFmtId="0" fontId="4" fillId="0" borderId="22" xfId="0" applyFont="1" applyBorder="1" applyAlignment="1">
      <alignment horizontal="left" vertical="center" wrapText="1"/>
    </xf>
    <xf numFmtId="0" fontId="4" fillId="0" borderId="15"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left" vertical="center" wrapText="1"/>
    </xf>
    <xf numFmtId="0" fontId="4" fillId="0" borderId="18" xfId="0" applyFont="1" applyBorder="1" applyAlignment="1">
      <alignment horizontal="left" vertical="center" wrapText="1"/>
    </xf>
    <xf numFmtId="0" fontId="4" fillId="0" borderId="21" xfId="0" applyFont="1" applyBorder="1" applyAlignment="1">
      <alignment horizontal="left" vertical="center" wrapText="1"/>
    </xf>
    <xf numFmtId="3" fontId="4" fillId="0" borderId="15" xfId="0" applyNumberFormat="1" applyFont="1" applyBorder="1" applyAlignment="1">
      <alignment horizontal="left" wrapText="1"/>
    </xf>
    <xf numFmtId="3" fontId="4" fillId="0" borderId="22" xfId="0" applyNumberFormat="1" applyFont="1" applyBorder="1" applyAlignment="1">
      <alignment horizontal="left" wrapText="1"/>
    </xf>
    <xf numFmtId="3" fontId="12" fillId="0" borderId="15" xfId="0" applyNumberFormat="1" applyFont="1" applyBorder="1" applyAlignment="1">
      <alignment horizontal="left" wrapText="1"/>
    </xf>
    <xf numFmtId="3" fontId="12" fillId="0" borderId="22" xfId="0" applyNumberFormat="1" applyFont="1" applyBorder="1" applyAlignment="1">
      <alignment horizontal="left" wrapText="1"/>
    </xf>
    <xf numFmtId="0" fontId="33" fillId="0" borderId="29" xfId="0" applyFont="1" applyBorder="1" applyAlignment="1">
      <alignment horizontal="left" vertical="center" wrapText="1"/>
    </xf>
    <xf numFmtId="0" fontId="33" fillId="0" borderId="13" xfId="0" applyFont="1" applyBorder="1" applyAlignment="1">
      <alignment horizontal="left" vertical="center" wrapText="1"/>
    </xf>
    <xf numFmtId="0" fontId="33" fillId="0" borderId="30" xfId="0" applyFont="1" applyBorder="1" applyAlignment="1">
      <alignment horizontal="left" vertical="center" wrapText="1"/>
    </xf>
    <xf numFmtId="0" fontId="33" fillId="0" borderId="37" xfId="0" applyFont="1" applyBorder="1" applyAlignment="1">
      <alignment horizontal="left" vertical="center" wrapText="1"/>
    </xf>
    <xf numFmtId="0" fontId="33" fillId="0" borderId="0" xfId="0" applyFont="1" applyAlignment="1">
      <alignment horizontal="left" vertical="center" wrapText="1"/>
    </xf>
    <xf numFmtId="0" fontId="33" fillId="0" borderId="38" xfId="0" applyFont="1" applyBorder="1" applyAlignment="1">
      <alignment horizontal="left" vertical="center" wrapText="1"/>
    </xf>
    <xf numFmtId="0" fontId="33" fillId="0" borderId="27" xfId="0" applyFont="1" applyBorder="1" applyAlignment="1">
      <alignment horizontal="left" vertical="center" wrapText="1"/>
    </xf>
    <xf numFmtId="0" fontId="33" fillId="0" borderId="11" xfId="0" applyFont="1" applyBorder="1" applyAlignment="1">
      <alignment horizontal="left" vertical="center" wrapText="1"/>
    </xf>
    <xf numFmtId="0" fontId="33"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3" xfId="0" applyFont="1" applyBorder="1" applyAlignment="1">
      <alignment horizontal="left" vertical="center" wrapText="1"/>
    </xf>
    <xf numFmtId="0" fontId="4" fillId="0" borderId="30" xfId="0" applyFont="1" applyBorder="1" applyAlignment="1">
      <alignment horizontal="left" vertical="center" wrapText="1"/>
    </xf>
    <xf numFmtId="3" fontId="12" fillId="0" borderId="14" xfId="0" applyNumberFormat="1" applyFont="1" applyBorder="1" applyAlignment="1">
      <alignment horizontal="left" wrapText="1"/>
    </xf>
    <xf numFmtId="3" fontId="12" fillId="0" borderId="21" xfId="0" applyNumberFormat="1" applyFont="1" applyBorder="1" applyAlignment="1">
      <alignment horizontal="left" wrapText="1"/>
    </xf>
    <xf numFmtId="0" fontId="27" fillId="0" borderId="7" xfId="0" applyFont="1" applyBorder="1" applyAlignment="1">
      <alignment horizontal="left" vertical="center" wrapText="1"/>
    </xf>
    <xf numFmtId="0" fontId="27" fillId="0" borderId="17" xfId="0" applyFont="1" applyBorder="1" applyAlignment="1">
      <alignment horizontal="left" vertical="center" wrapText="1"/>
    </xf>
    <xf numFmtId="0" fontId="27" fillId="0" borderId="20" xfId="0" applyFont="1" applyBorder="1" applyAlignment="1">
      <alignment horizontal="left" vertical="center" wrapText="1"/>
    </xf>
    <xf numFmtId="0" fontId="27" fillId="0" borderId="27" xfId="0" applyFont="1" applyBorder="1" applyAlignment="1">
      <alignment horizontal="left" vertical="center" wrapText="1"/>
    </xf>
    <xf numFmtId="0" fontId="27" fillId="0" borderId="11"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27" fillId="0" borderId="13" xfId="0" applyFont="1" applyBorder="1" applyAlignment="1">
      <alignment horizontal="left" vertical="center" wrapText="1"/>
    </xf>
    <xf numFmtId="0" fontId="27"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11" xfId="0" applyFont="1" applyBorder="1" applyAlignment="1">
      <alignment horizontal="left" vertical="center" wrapText="1"/>
    </xf>
    <xf numFmtId="0" fontId="4" fillId="0" borderId="28" xfId="0" applyFont="1" applyBorder="1" applyAlignment="1">
      <alignment horizontal="left" vertical="center" wrapText="1"/>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distributed" vertical="center" wrapText="1"/>
    </xf>
    <xf numFmtId="0" fontId="0" fillId="0" borderId="0" xfId="0" applyAlignment="1">
      <alignment horizontal="distributed" wrapText="1"/>
    </xf>
    <xf numFmtId="3" fontId="12" fillId="0" borderId="29" xfId="0" applyNumberFormat="1" applyFont="1" applyBorder="1" applyAlignment="1">
      <alignment horizontal="left" vertical="center" wrapText="1"/>
    </xf>
    <xf numFmtId="3" fontId="12" fillId="0" borderId="13" xfId="0" applyNumberFormat="1" applyFont="1" applyBorder="1" applyAlignment="1">
      <alignment horizontal="left" vertical="center" wrapText="1"/>
    </xf>
    <xf numFmtId="3" fontId="12" fillId="0" borderId="30" xfId="0" applyNumberFormat="1" applyFont="1" applyBorder="1" applyAlignment="1">
      <alignment horizontal="left" vertical="center" wrapText="1"/>
    </xf>
    <xf numFmtId="3" fontId="12" fillId="0" borderId="27" xfId="0" applyNumberFormat="1" applyFont="1" applyBorder="1" applyAlignment="1">
      <alignment horizontal="left" vertical="center" wrapText="1"/>
    </xf>
    <xf numFmtId="3" fontId="12" fillId="0" borderId="11" xfId="0" applyNumberFormat="1" applyFont="1" applyBorder="1" applyAlignment="1">
      <alignment horizontal="left" vertical="center" wrapText="1"/>
    </xf>
    <xf numFmtId="3" fontId="12" fillId="0" borderId="28" xfId="0" applyNumberFormat="1" applyFont="1" applyBorder="1" applyAlignment="1">
      <alignment horizontal="left" vertical="center" wrapText="1"/>
    </xf>
    <xf numFmtId="0" fontId="4" fillId="0" borderId="10"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15" xfId="0" applyNumberFormat="1" applyFont="1" applyBorder="1" applyAlignment="1">
      <alignment horizontal="left"/>
    </xf>
    <xf numFmtId="3" fontId="4" fillId="0" borderId="12" xfId="0" applyNumberFormat="1" applyFont="1" applyBorder="1" applyAlignment="1">
      <alignment horizontal="left"/>
    </xf>
    <xf numFmtId="3" fontId="4" fillId="0" borderId="22" xfId="0" applyNumberFormat="1" applyFont="1" applyBorder="1" applyAlignment="1">
      <alignment horizontal="left"/>
    </xf>
    <xf numFmtId="0" fontId="27" fillId="0" borderId="25" xfId="0" applyFont="1" applyBorder="1" applyAlignment="1">
      <alignment horizontal="left" vertical="center" wrapText="1"/>
    </xf>
    <xf numFmtId="0" fontId="27" fillId="0" borderId="1" xfId="0" applyFont="1" applyBorder="1" applyAlignment="1">
      <alignment horizontal="left" vertical="center" wrapText="1"/>
    </xf>
    <xf numFmtId="0" fontId="27" fillId="0" borderId="31" xfId="0" applyFont="1" applyBorder="1" applyAlignment="1">
      <alignment horizontal="left" vertical="center" wrapText="1"/>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4" fillId="0" borderId="3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34" fillId="0" borderId="14" xfId="0" applyFont="1" applyBorder="1" applyAlignment="1">
      <alignment horizontal="left" wrapText="1"/>
    </xf>
    <xf numFmtId="0" fontId="34" fillId="0" borderId="21" xfId="0" applyFont="1" applyBorder="1" applyAlignment="1">
      <alignment horizontal="left" wrapText="1"/>
    </xf>
    <xf numFmtId="0" fontId="34" fillId="0" borderId="15" xfId="0" applyFont="1" applyBorder="1" applyAlignment="1">
      <alignment horizontal="left" wrapText="1"/>
    </xf>
    <xf numFmtId="0" fontId="34" fillId="0" borderId="22" xfId="0" applyFont="1" applyBorder="1" applyAlignment="1">
      <alignment horizontal="left" wrapText="1"/>
    </xf>
    <xf numFmtId="2" fontId="4" fillId="5" borderId="15" xfId="1" applyNumberFormat="1" applyFont="1" applyFill="1" applyBorder="1" applyAlignment="1">
      <alignment horizontal="left"/>
    </xf>
    <xf numFmtId="2" fontId="4" fillId="5" borderId="22" xfId="1" applyNumberFormat="1" applyFont="1" applyFill="1" applyBorder="1" applyAlignment="1">
      <alignment horizontal="left"/>
    </xf>
    <xf numFmtId="2" fontId="4" fillId="5" borderId="14" xfId="1" applyNumberFormat="1" applyFont="1" applyFill="1" applyBorder="1" applyAlignment="1">
      <alignment horizontal="left"/>
    </xf>
    <xf numFmtId="2" fontId="4" fillId="5" borderId="21" xfId="1" applyNumberFormat="1" applyFont="1" applyFill="1" applyBorder="1" applyAlignment="1">
      <alignment horizontal="left"/>
    </xf>
  </cellXfs>
  <cellStyles count="7">
    <cellStyle name="Komma" xfId="1" builtinId="3"/>
    <cellStyle name="Link" xfId="2" builtinId="8"/>
    <cellStyle name="Standard" xfId="0" builtinId="0"/>
    <cellStyle name="Standard 2" xfId="3" xr:uid="{00000000-0005-0000-0000-000003000000}"/>
    <cellStyle name="Standard 2 2" xfId="5" xr:uid="{72AD3757-C01F-4102-8708-048C155D8AC8}"/>
    <cellStyle name="Standard 3" xfId="6" xr:uid="{83AE84F5-6BCE-4C81-BF99-09C9E800A063}"/>
    <cellStyle name="Standard_Party-Platten _1"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hyperlink" Target="https://www.google.ch/imgres?imgurl=https%3A%2F%2Fstatic.mycity.travel%2Fmanage%2Fuploads%2F6%2F57%2F47250%2F84d18d3e00c728fd57fcecb8f585e4ddcec8d62e_2000.jpg&amp;imgrefurl=https%3A%2F%2Fwww.region-du-leman.ch%2Fde%2FP4410%2Fsaucisse-aux-choux-igp&amp;docid=XZUvF9fj_nNaEM&amp;tbnid=Yn2fWjJju8l1jM%3A&amp;vet=10ahUKEwi0lPqbwPbkAhWSr6QKHT0BDNcQMwhVKA8wDw..i&amp;w=1999&amp;h=1334&amp;bih=935&amp;biw=1920&amp;q=saucisson%20vaudois&amp;ved=0ahUKEwi0lPqbwPbkAhWSr6QKHT0BDNcQMwhVKA8wDw&amp;iact=mrc&amp;uact=8"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2251365</xdr:colOff>
      <xdr:row>0</xdr:row>
      <xdr:rowOff>0</xdr:rowOff>
    </xdr:from>
    <xdr:to>
      <xdr:col>1</xdr:col>
      <xdr:colOff>5590998</xdr:colOff>
      <xdr:row>0</xdr:row>
      <xdr:rowOff>2115292</xdr:rowOff>
    </xdr:to>
    <xdr:pic>
      <xdr:nvPicPr>
        <xdr:cNvPr id="2" name="Grafik 1" descr="Nose to Tail | Grass Finished Meat Delivered">
          <a:extLst>
            <a:ext uri="{FF2B5EF4-FFF2-40B4-BE49-F238E27FC236}">
              <a16:creationId xmlns:a16="http://schemas.microsoft.com/office/drawing/2014/main" id="{41CBBD6B-3B7B-5C6D-CB68-C9CD59FE8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43995" y="0"/>
          <a:ext cx="3339633" cy="21152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12700</xdr:colOff>
      <xdr:row>0</xdr:row>
      <xdr:rowOff>0</xdr:rowOff>
    </xdr:from>
    <xdr:to>
      <xdr:col>0</xdr:col>
      <xdr:colOff>1562100</xdr:colOff>
      <xdr:row>0</xdr:row>
      <xdr:rowOff>2148289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00" y="0"/>
          <a:ext cx="1549400" cy="21559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325434</xdr:colOff>
      <xdr:row>0</xdr:row>
      <xdr:rowOff>7938</xdr:rowOff>
    </xdr:from>
    <xdr:to>
      <xdr:col>1</xdr:col>
      <xdr:colOff>246260</xdr:colOff>
      <xdr:row>0</xdr:row>
      <xdr:rowOff>325438</xdr:rowOff>
    </xdr:to>
    <xdr:pic>
      <xdr:nvPicPr>
        <xdr:cNvPr id="5" name="Grafik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434" y="7938"/>
          <a:ext cx="587576" cy="317500"/>
        </a:xfrm>
        <a:prstGeom prst="rect">
          <a:avLst/>
        </a:prstGeom>
      </xdr:spPr>
    </xdr:pic>
    <xdr:clientData/>
  </xdr:twoCellAnchor>
  <xdr:twoCellAnchor editAs="oneCell">
    <xdr:from>
      <xdr:col>0</xdr:col>
      <xdr:colOff>9520</xdr:colOff>
      <xdr:row>0</xdr:row>
      <xdr:rowOff>0</xdr:rowOff>
    </xdr:from>
    <xdr:to>
      <xdr:col>0</xdr:col>
      <xdr:colOff>395296</xdr:colOff>
      <xdr:row>0</xdr:row>
      <xdr:rowOff>324000</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0" y="0"/>
          <a:ext cx="385776" cy="324000"/>
        </a:xfrm>
        <a:prstGeom prst="rect">
          <a:avLst/>
        </a:prstGeom>
      </xdr:spPr>
    </xdr:pic>
    <xdr:clientData/>
  </xdr:twoCellAnchor>
  <xdr:twoCellAnchor editAs="oneCell">
    <xdr:from>
      <xdr:col>2</xdr:col>
      <xdr:colOff>1764631</xdr:colOff>
      <xdr:row>14</xdr:row>
      <xdr:rowOff>260684</xdr:rowOff>
    </xdr:from>
    <xdr:to>
      <xdr:col>5</xdr:col>
      <xdr:colOff>993647</xdr:colOff>
      <xdr:row>19</xdr:row>
      <xdr:rowOff>256031</xdr:rowOff>
    </xdr:to>
    <xdr:pic>
      <xdr:nvPicPr>
        <xdr:cNvPr id="7" name="Grafik 6">
          <a:extLst>
            <a:ext uri="{FF2B5EF4-FFF2-40B4-BE49-F238E27FC236}">
              <a16:creationId xmlns:a16="http://schemas.microsoft.com/office/drawing/2014/main" id="{A0A4583A-6BAB-56B7-76B5-A8E1ED0F21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7973" y="4241131"/>
          <a:ext cx="3279648" cy="13990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315914</xdr:colOff>
      <xdr:row>0</xdr:row>
      <xdr:rowOff>7938</xdr:rowOff>
    </xdr:from>
    <xdr:to>
      <xdr:col>1</xdr:col>
      <xdr:colOff>236740</xdr:colOff>
      <xdr:row>0</xdr:row>
      <xdr:rowOff>325438</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4" y="7938"/>
          <a:ext cx="587576" cy="317500"/>
        </a:xfrm>
        <a:prstGeom prst="rect">
          <a:avLst/>
        </a:prstGeom>
      </xdr:spPr>
    </xdr:pic>
    <xdr:clientData/>
  </xdr:twoCellAnchor>
  <xdr:twoCellAnchor editAs="oneCell">
    <xdr:from>
      <xdr:col>0</xdr:col>
      <xdr:colOff>0</xdr:colOff>
      <xdr:row>0</xdr:row>
      <xdr:rowOff>0</xdr:rowOff>
    </xdr:from>
    <xdr:to>
      <xdr:col>0</xdr:col>
      <xdr:colOff>385776</xdr:colOff>
      <xdr:row>0</xdr:row>
      <xdr:rowOff>324000</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776" cy="324000"/>
        </a:xfrm>
        <a:prstGeom prst="rect">
          <a:avLst/>
        </a:prstGeom>
      </xdr:spPr>
    </xdr:pic>
    <xdr:clientData/>
  </xdr:twoCellAnchor>
  <xdr:twoCellAnchor>
    <xdr:from>
      <xdr:col>2</xdr:col>
      <xdr:colOff>1685925</xdr:colOff>
      <xdr:row>3</xdr:row>
      <xdr:rowOff>0</xdr:rowOff>
    </xdr:from>
    <xdr:to>
      <xdr:col>3</xdr:col>
      <xdr:colOff>0</xdr:colOff>
      <xdr:row>5</xdr:row>
      <xdr:rowOff>276224</xdr:rowOff>
    </xdr:to>
    <xdr:sp macro="" textlink="">
      <xdr:nvSpPr>
        <xdr:cNvPr id="7" name="Geschweifte Klammer rechts 6">
          <a:extLst>
            <a:ext uri="{FF2B5EF4-FFF2-40B4-BE49-F238E27FC236}">
              <a16:creationId xmlns:a16="http://schemas.microsoft.com/office/drawing/2014/main" id="{3901713F-1BAF-4344-B74B-F01A3CB4EEBD}"/>
            </a:ext>
          </a:extLst>
        </xdr:cNvPr>
        <xdr:cNvSpPr/>
      </xdr:nvSpPr>
      <xdr:spPr>
        <a:xfrm>
          <a:off x="2952750" y="895350"/>
          <a:ext cx="342900" cy="828674"/>
        </a:xfrm>
        <a:prstGeom prst="rightBrace">
          <a:avLst>
            <a:gd name="adj1" fmla="val 8333"/>
            <a:gd name="adj2" fmla="val 52299"/>
          </a:avLst>
        </a:prstGeom>
        <a:ln w="28575"/>
      </xdr:spPr>
      <xdr:style>
        <a:lnRef idx="1">
          <a:schemeClr val="accent2"/>
        </a:lnRef>
        <a:fillRef idx="0">
          <a:schemeClr val="accent2"/>
        </a:fillRef>
        <a:effectRef idx="0">
          <a:schemeClr val="accent2"/>
        </a:effectRef>
        <a:fontRef idx="minor">
          <a:schemeClr val="tx1"/>
        </a:fontRef>
      </xdr:style>
      <xdr:txBody>
        <a:bodyPr rtlCol="0" anchor="ctr"/>
        <a:lstStyle/>
        <a:p>
          <a:pPr algn="ct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315914</xdr:colOff>
      <xdr:row>0</xdr:row>
      <xdr:rowOff>7938</xdr:rowOff>
    </xdr:from>
    <xdr:to>
      <xdr:col>1</xdr:col>
      <xdr:colOff>236740</xdr:colOff>
      <xdr:row>0</xdr:row>
      <xdr:rowOff>325438</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4" y="7938"/>
          <a:ext cx="587576" cy="317500"/>
        </a:xfrm>
        <a:prstGeom prst="rect">
          <a:avLst/>
        </a:prstGeom>
      </xdr:spPr>
    </xdr:pic>
    <xdr:clientData/>
  </xdr:twoCellAnchor>
  <xdr:twoCellAnchor editAs="oneCell">
    <xdr:from>
      <xdr:col>0</xdr:col>
      <xdr:colOff>0</xdr:colOff>
      <xdr:row>0</xdr:row>
      <xdr:rowOff>0</xdr:rowOff>
    </xdr:from>
    <xdr:to>
      <xdr:col>0</xdr:col>
      <xdr:colOff>385776</xdr:colOff>
      <xdr:row>0</xdr:row>
      <xdr:rowOff>324000</xdr:rowOff>
    </xdr:to>
    <xdr:pic>
      <xdr:nvPicPr>
        <xdr:cNvPr id="4" name="Grafik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776" cy="324000"/>
        </a:xfrm>
        <a:prstGeom prst="rect">
          <a:avLst/>
        </a:prstGeom>
      </xdr:spPr>
    </xdr:pic>
    <xdr:clientData/>
  </xdr:twoCellAnchor>
  <xdr:twoCellAnchor editAs="oneCell">
    <xdr:from>
      <xdr:col>8</xdr:col>
      <xdr:colOff>0</xdr:colOff>
      <xdr:row>26</xdr:row>
      <xdr:rowOff>0</xdr:rowOff>
    </xdr:from>
    <xdr:to>
      <xdr:col>8</xdr:col>
      <xdr:colOff>304800</xdr:colOff>
      <xdr:row>26</xdr:row>
      <xdr:rowOff>304800</xdr:rowOff>
    </xdr:to>
    <xdr:sp macro="" textlink="">
      <xdr:nvSpPr>
        <xdr:cNvPr id="4097" name="AutoShape 1" descr="Gambas al Pil Pil in einer Knoblauch-Weißwein-Sauce in einer Tonschale. Hintergrund hell.">
          <a:extLst>
            <a:ext uri="{FF2B5EF4-FFF2-40B4-BE49-F238E27FC236}">
              <a16:creationId xmlns:a16="http://schemas.microsoft.com/office/drawing/2014/main" id="{9C612D9B-D122-4D87-B466-575D4EF69995}"/>
            </a:ext>
          </a:extLst>
        </xdr:cNvPr>
        <xdr:cNvSpPr>
          <a:spLocks noChangeAspect="1" noChangeArrowheads="1"/>
        </xdr:cNvSpPr>
      </xdr:nvSpPr>
      <xdr:spPr bwMode="auto">
        <a:xfrm>
          <a:off x="6865620" y="8016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xdr:row>
      <xdr:rowOff>0</xdr:rowOff>
    </xdr:from>
    <xdr:to>
      <xdr:col>8</xdr:col>
      <xdr:colOff>304800</xdr:colOff>
      <xdr:row>26</xdr:row>
      <xdr:rowOff>304800</xdr:rowOff>
    </xdr:to>
    <xdr:sp macro="" textlink="">
      <xdr:nvSpPr>
        <xdr:cNvPr id="4098" name="AutoShape 2" descr="Gambas al Pil Pil in einer Knoblauch-Weißwein-Sauce in einer Tonschale. Hintergrund hell.">
          <a:extLst>
            <a:ext uri="{FF2B5EF4-FFF2-40B4-BE49-F238E27FC236}">
              <a16:creationId xmlns:a16="http://schemas.microsoft.com/office/drawing/2014/main" id="{ED42860C-E165-4BA6-9479-C158315762FD}"/>
            </a:ext>
          </a:extLst>
        </xdr:cNvPr>
        <xdr:cNvSpPr>
          <a:spLocks noChangeAspect="1" noChangeArrowheads="1"/>
        </xdr:cNvSpPr>
      </xdr:nvSpPr>
      <xdr:spPr bwMode="auto">
        <a:xfrm>
          <a:off x="6865620" y="8016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xdr:row>
      <xdr:rowOff>0</xdr:rowOff>
    </xdr:from>
    <xdr:to>
      <xdr:col>8</xdr:col>
      <xdr:colOff>304800</xdr:colOff>
      <xdr:row>26</xdr:row>
      <xdr:rowOff>304800</xdr:rowOff>
    </xdr:to>
    <xdr:sp macro="" textlink="">
      <xdr:nvSpPr>
        <xdr:cNvPr id="4099" name="AutoShape 3" descr="Gambas al Pil Pil in einer Knoblauch-Weißwein-Sauce in einer Tonschale. Hintergrund hell.">
          <a:extLst>
            <a:ext uri="{FF2B5EF4-FFF2-40B4-BE49-F238E27FC236}">
              <a16:creationId xmlns:a16="http://schemas.microsoft.com/office/drawing/2014/main" id="{E8376481-07B6-45EF-B740-2118F272F2F7}"/>
            </a:ext>
          </a:extLst>
        </xdr:cNvPr>
        <xdr:cNvSpPr>
          <a:spLocks noChangeAspect="1" noChangeArrowheads="1"/>
        </xdr:cNvSpPr>
      </xdr:nvSpPr>
      <xdr:spPr bwMode="auto">
        <a:xfrm>
          <a:off x="6865620" y="8016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26</xdr:row>
      <xdr:rowOff>0</xdr:rowOff>
    </xdr:from>
    <xdr:to>
      <xdr:col>8</xdr:col>
      <xdr:colOff>304800</xdr:colOff>
      <xdr:row>26</xdr:row>
      <xdr:rowOff>304800</xdr:rowOff>
    </xdr:to>
    <xdr:sp macro="" textlink="">
      <xdr:nvSpPr>
        <xdr:cNvPr id="4100" name="AutoShape 4" descr="Gambas al Pil Pil in einer Knoblauch-Weißwein-Sauce in einer Tonschale. Hintergrund hell.">
          <a:extLst>
            <a:ext uri="{FF2B5EF4-FFF2-40B4-BE49-F238E27FC236}">
              <a16:creationId xmlns:a16="http://schemas.microsoft.com/office/drawing/2014/main" id="{FB08EF2C-CD46-4391-8E74-4BC581ACBEA6}"/>
            </a:ext>
          </a:extLst>
        </xdr:cNvPr>
        <xdr:cNvSpPr>
          <a:spLocks noChangeAspect="1" noChangeArrowheads="1"/>
        </xdr:cNvSpPr>
      </xdr:nvSpPr>
      <xdr:spPr bwMode="auto">
        <a:xfrm>
          <a:off x="6865620" y="8016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9525</xdr:rowOff>
    </xdr:from>
    <xdr:to>
      <xdr:col>2</xdr:col>
      <xdr:colOff>386205</xdr:colOff>
      <xdr:row>20</xdr:row>
      <xdr:rowOff>0</xdr:rowOff>
    </xdr:to>
    <xdr:pic>
      <xdr:nvPicPr>
        <xdr:cNvPr id="5" name="Grafik 4" descr="C:\Users\Jean-Pierre\AppData\Local\Microsoft\Windows\INetCache\Content.MSO\CE09F0F6.tmp">
          <a:extLst>
            <a:ext uri="{FF2B5EF4-FFF2-40B4-BE49-F238E27FC236}">
              <a16:creationId xmlns:a16="http://schemas.microsoft.com/office/drawing/2014/main" id="{820517B5-FB6C-130D-8659-76B22CA597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591050"/>
          <a:ext cx="1653030" cy="1095375"/>
        </a:xfrm>
        <a:prstGeom prst="rect">
          <a:avLst/>
        </a:prstGeom>
        <a:noFill/>
        <a:ln>
          <a:noFill/>
        </a:ln>
      </xdr:spPr>
    </xdr:pic>
    <xdr:clientData/>
  </xdr:twoCellAnchor>
  <xdr:twoCellAnchor editAs="oneCell">
    <xdr:from>
      <xdr:col>3</xdr:col>
      <xdr:colOff>295276</xdr:colOff>
      <xdr:row>16</xdr:row>
      <xdr:rowOff>13583</xdr:rowOff>
    </xdr:from>
    <xdr:to>
      <xdr:col>4</xdr:col>
      <xdr:colOff>704850</xdr:colOff>
      <xdr:row>20</xdr:row>
      <xdr:rowOff>1269</xdr:rowOff>
    </xdr:to>
    <xdr:pic>
      <xdr:nvPicPr>
        <xdr:cNvPr id="9" name="Grafik 8" descr="C:\Users\Jean-Pierre\AppData\Local\Microsoft\Windows\INetCache\Content.MSO\6711E074.tmp">
          <a:hlinkClick xmlns:r="http://schemas.openxmlformats.org/officeDocument/2006/relationships" r:id="rId4"/>
          <a:extLst>
            <a:ext uri="{FF2B5EF4-FFF2-40B4-BE49-F238E27FC236}">
              <a16:creationId xmlns:a16="http://schemas.microsoft.com/office/drawing/2014/main" id="{EAE615BB-F9AD-4D6B-9BAF-5FCB06B24FC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90926" y="4595108"/>
          <a:ext cx="1647824" cy="1092586"/>
        </a:xfrm>
        <a:prstGeom prst="rect">
          <a:avLst/>
        </a:prstGeom>
        <a:noFill/>
        <a:ln>
          <a:noFill/>
        </a:ln>
      </xdr:spPr>
    </xdr:pic>
    <xdr:clientData/>
  </xdr:twoCellAnchor>
  <xdr:twoCellAnchor editAs="oneCell">
    <xdr:from>
      <xdr:col>2</xdr:col>
      <xdr:colOff>474131</xdr:colOff>
      <xdr:row>16</xdr:row>
      <xdr:rowOff>16295</xdr:rowOff>
    </xdr:from>
    <xdr:to>
      <xdr:col>3</xdr:col>
      <xdr:colOff>95253</xdr:colOff>
      <xdr:row>19</xdr:row>
      <xdr:rowOff>265806</xdr:rowOff>
    </xdr:to>
    <xdr:pic>
      <xdr:nvPicPr>
        <xdr:cNvPr id="2" name="Grafik 1" descr="Ein Bild, das Gemüse enthält.&#10;&#10;Automatisch generierte Beschreibung">
          <a:extLst>
            <a:ext uri="{FF2B5EF4-FFF2-40B4-BE49-F238E27FC236}">
              <a16:creationId xmlns:a16="http://schemas.microsoft.com/office/drawing/2014/main" id="{95258BB9-DECE-3BB2-2BEE-26721ADAD105}"/>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rot="16200000">
          <a:off x="2026837" y="4311939"/>
          <a:ext cx="1078186" cy="164994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315914</xdr:colOff>
      <xdr:row>0</xdr:row>
      <xdr:rowOff>7938</xdr:rowOff>
    </xdr:from>
    <xdr:to>
      <xdr:col>1</xdr:col>
      <xdr:colOff>236740</xdr:colOff>
      <xdr:row>0</xdr:row>
      <xdr:rowOff>325438</xdr:rowOff>
    </xdr:to>
    <xdr:pic>
      <xdr:nvPicPr>
        <xdr:cNvPr id="5" name="Grafik 4">
          <a:extLst>
            <a:ext uri="{FF2B5EF4-FFF2-40B4-BE49-F238E27FC236}">
              <a16:creationId xmlns:a16="http://schemas.microsoft.com/office/drawing/2014/main" id="{8D86D208-C655-4F30-AF78-728E1C4BCA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4" y="7938"/>
          <a:ext cx="606626" cy="317500"/>
        </a:xfrm>
        <a:prstGeom prst="rect">
          <a:avLst/>
        </a:prstGeom>
      </xdr:spPr>
    </xdr:pic>
    <xdr:clientData/>
  </xdr:twoCellAnchor>
  <xdr:twoCellAnchor editAs="oneCell">
    <xdr:from>
      <xdr:col>0</xdr:col>
      <xdr:colOff>0</xdr:colOff>
      <xdr:row>0</xdr:row>
      <xdr:rowOff>0</xdr:rowOff>
    </xdr:from>
    <xdr:to>
      <xdr:col>0</xdr:col>
      <xdr:colOff>385776</xdr:colOff>
      <xdr:row>0</xdr:row>
      <xdr:rowOff>324000</xdr:rowOff>
    </xdr:to>
    <xdr:pic>
      <xdr:nvPicPr>
        <xdr:cNvPr id="6" name="Grafik 5">
          <a:extLst>
            <a:ext uri="{FF2B5EF4-FFF2-40B4-BE49-F238E27FC236}">
              <a16:creationId xmlns:a16="http://schemas.microsoft.com/office/drawing/2014/main" id="{0F16271C-4CE9-4AF1-B686-2A83EEA1F3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776" cy="32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315914</xdr:colOff>
      <xdr:row>0</xdr:row>
      <xdr:rowOff>7938</xdr:rowOff>
    </xdr:from>
    <xdr:to>
      <xdr:col>1</xdr:col>
      <xdr:colOff>236740</xdr:colOff>
      <xdr:row>0</xdr:row>
      <xdr:rowOff>325438</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4" y="7938"/>
          <a:ext cx="587576" cy="317500"/>
        </a:xfrm>
        <a:prstGeom prst="rect">
          <a:avLst/>
        </a:prstGeom>
      </xdr:spPr>
    </xdr:pic>
    <xdr:clientData/>
  </xdr:twoCellAnchor>
  <xdr:twoCellAnchor editAs="oneCell">
    <xdr:from>
      <xdr:col>0</xdr:col>
      <xdr:colOff>0</xdr:colOff>
      <xdr:row>0</xdr:row>
      <xdr:rowOff>0</xdr:rowOff>
    </xdr:from>
    <xdr:to>
      <xdr:col>0</xdr:col>
      <xdr:colOff>385776</xdr:colOff>
      <xdr:row>0</xdr:row>
      <xdr:rowOff>324000</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776" cy="324000"/>
        </a:xfrm>
        <a:prstGeom prst="rect">
          <a:avLst/>
        </a:prstGeom>
      </xdr:spPr>
    </xdr:pic>
    <xdr:clientData/>
  </xdr:twoCellAnchor>
  <xdr:twoCellAnchor editAs="oneCell">
    <xdr:from>
      <xdr:col>3</xdr:col>
      <xdr:colOff>428625</xdr:colOff>
      <xdr:row>3</xdr:row>
      <xdr:rowOff>57149</xdr:rowOff>
    </xdr:from>
    <xdr:to>
      <xdr:col>6</xdr:col>
      <xdr:colOff>57150</xdr:colOff>
      <xdr:row>12</xdr:row>
      <xdr:rowOff>152399</xdr:rowOff>
    </xdr:to>
    <xdr:pic>
      <xdr:nvPicPr>
        <xdr:cNvPr id="2" name="Grafik 1" descr="Papet vaudois | lamiacucina">
          <a:extLst>
            <a:ext uri="{FF2B5EF4-FFF2-40B4-BE49-F238E27FC236}">
              <a16:creationId xmlns:a16="http://schemas.microsoft.com/office/drawing/2014/main" id="{6566FC57-C1C5-4EE9-8E5C-667385472F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24275" y="952499"/>
          <a:ext cx="258127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315914</xdr:colOff>
      <xdr:row>0</xdr:row>
      <xdr:rowOff>7938</xdr:rowOff>
    </xdr:from>
    <xdr:to>
      <xdr:col>1</xdr:col>
      <xdr:colOff>236740</xdr:colOff>
      <xdr:row>0</xdr:row>
      <xdr:rowOff>325438</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914" y="7938"/>
          <a:ext cx="587576" cy="317500"/>
        </a:xfrm>
        <a:prstGeom prst="rect">
          <a:avLst/>
        </a:prstGeom>
      </xdr:spPr>
    </xdr:pic>
    <xdr:clientData/>
  </xdr:twoCellAnchor>
  <xdr:twoCellAnchor editAs="oneCell">
    <xdr:from>
      <xdr:col>0</xdr:col>
      <xdr:colOff>0</xdr:colOff>
      <xdr:row>0</xdr:row>
      <xdr:rowOff>0</xdr:rowOff>
    </xdr:from>
    <xdr:to>
      <xdr:col>0</xdr:col>
      <xdr:colOff>385776</xdr:colOff>
      <xdr:row>0</xdr:row>
      <xdr:rowOff>324000</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385776" cy="324000"/>
        </a:xfrm>
        <a:prstGeom prst="rect">
          <a:avLst/>
        </a:prstGeom>
      </xdr:spPr>
    </xdr:pic>
    <xdr:clientData/>
  </xdr:twoCellAnchor>
  <xdr:twoCellAnchor editAs="oneCell">
    <xdr:from>
      <xdr:col>3</xdr:col>
      <xdr:colOff>248047</xdr:colOff>
      <xdr:row>14</xdr:row>
      <xdr:rowOff>71436</xdr:rowOff>
    </xdr:from>
    <xdr:to>
      <xdr:col>6</xdr:col>
      <xdr:colOff>9924</xdr:colOff>
      <xdr:row>20</xdr:row>
      <xdr:rowOff>9922</xdr:rowOff>
    </xdr:to>
    <xdr:pic>
      <xdr:nvPicPr>
        <xdr:cNvPr id="2" name="Grafik 1">
          <a:extLst>
            <a:ext uri="{FF2B5EF4-FFF2-40B4-BE49-F238E27FC236}">
              <a16:creationId xmlns:a16="http://schemas.microsoft.com/office/drawing/2014/main" id="{1E1F1D8B-3A4B-BE7E-559D-34426E40B41E}"/>
            </a:ext>
          </a:extLst>
        </xdr:cNvPr>
        <xdr:cNvPicPr>
          <a:picLocks noChangeAspect="1"/>
        </xdr:cNvPicPr>
      </xdr:nvPicPr>
      <xdr:blipFill>
        <a:blip xmlns:r="http://schemas.openxmlformats.org/officeDocument/2006/relationships" r:embed="rId3"/>
        <a:stretch>
          <a:fillRect/>
        </a:stretch>
      </xdr:blipFill>
      <xdr:spPr>
        <a:xfrm>
          <a:off x="3637360" y="3921124"/>
          <a:ext cx="2873377" cy="16053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2</xdr:col>
      <xdr:colOff>133350</xdr:colOff>
      <xdr:row>8</xdr:row>
      <xdr:rowOff>115237</xdr:rowOff>
    </xdr:to>
    <xdr:pic>
      <xdr:nvPicPr>
        <xdr:cNvPr id="2" name="Grafik 1" descr="Ein Bild, das Gemüse enthält.&#10;&#10;Automatisch generierte Beschreibung">
          <a:extLst>
            <a:ext uri="{FF2B5EF4-FFF2-40B4-BE49-F238E27FC236}">
              <a16:creationId xmlns:a16="http://schemas.microsoft.com/office/drawing/2014/main" id="{608630FC-527A-AA5B-4D7E-E43D621AFD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0"/>
          <a:ext cx="1247775" cy="1744012"/>
        </a:xfrm>
        <a:prstGeom prst="rect">
          <a:avLst/>
        </a:prstGeom>
        <a:noFill/>
        <a:ln>
          <a:noFill/>
        </a:ln>
      </xdr:spPr>
    </xdr:pic>
    <xdr:clientData/>
  </xdr:twoCellAnchor>
  <xdr:twoCellAnchor editAs="oneCell">
    <xdr:from>
      <xdr:col>0</xdr:col>
      <xdr:colOff>0</xdr:colOff>
      <xdr:row>9</xdr:row>
      <xdr:rowOff>1</xdr:rowOff>
    </xdr:from>
    <xdr:to>
      <xdr:col>2</xdr:col>
      <xdr:colOff>154664</xdr:colOff>
      <xdr:row>13</xdr:row>
      <xdr:rowOff>219075</xdr:rowOff>
    </xdr:to>
    <xdr:pic>
      <xdr:nvPicPr>
        <xdr:cNvPr id="3" name="Grafik 2" descr="Ein Bild, das Doughnut, angeordnet enthält.&#10;&#10;Automatisch generierte Beschreibung">
          <a:extLst>
            <a:ext uri="{FF2B5EF4-FFF2-40B4-BE49-F238E27FC236}">
              <a16:creationId xmlns:a16="http://schemas.microsoft.com/office/drawing/2014/main" id="{311B20E3-DDB1-38BD-87F5-70174BD0D6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90701"/>
          <a:ext cx="1678664" cy="1133474"/>
        </a:xfrm>
        <a:prstGeom prst="rect">
          <a:avLst/>
        </a:prstGeom>
        <a:noFill/>
        <a:ln>
          <a:noFill/>
        </a:ln>
      </xdr:spPr>
    </xdr:pic>
    <xdr:clientData/>
  </xdr:twoCellAnchor>
  <xdr:twoCellAnchor editAs="oneCell">
    <xdr:from>
      <xdr:col>0</xdr:col>
      <xdr:colOff>0</xdr:colOff>
      <xdr:row>15</xdr:row>
      <xdr:rowOff>0</xdr:rowOff>
    </xdr:from>
    <xdr:to>
      <xdr:col>2</xdr:col>
      <xdr:colOff>498475</xdr:colOff>
      <xdr:row>32</xdr:row>
      <xdr:rowOff>75565</xdr:rowOff>
    </xdr:to>
    <xdr:pic>
      <xdr:nvPicPr>
        <xdr:cNvPr id="4" name="Grafik 3" descr="Ein Bild, das Gemüse enthält.&#10;&#10;Automatisch generierte Beschreibung">
          <a:extLst>
            <a:ext uri="{FF2B5EF4-FFF2-40B4-BE49-F238E27FC236}">
              <a16:creationId xmlns:a16="http://schemas.microsoft.com/office/drawing/2014/main" id="{953F1B6C-5432-5FE0-26A2-C4DEC3D5CA4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3095625"/>
          <a:ext cx="2022475" cy="309499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chweizerfleisch.ch/rezepte/kalbsmilken-richtig-brate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google.ch/url?sa=i&amp;rct=j&amp;q=&amp;esrc=s&amp;source=images&amp;cd=&amp;cad=rja&amp;uact=8&amp;ved=2ahUKEwjLtNLUwPbkAhVR16QKHeO0AkYQjhx6BAgBEAI&amp;url=https%3A%2F%2Fwww.vaud-terroirs.ch%2Fde%2FP4414%2Fsaucisson-vaudois-igp&amp;psig=AOvVaw3a_f2vnkhO3jyDItGHtIN2&amp;ust=1569862645725425"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swissmilk.ch/de/rezepte-kochideen/rezepte/SM2021_W-CH_05/salee-au-sucre-waadtlaender-rahmkuchen/"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H30"/>
  <sheetViews>
    <sheetView showZeros="0" tabSelected="1" zoomScale="77" zoomScaleNormal="77" workbookViewId="0">
      <selection activeCell="B22" sqref="B22"/>
    </sheetView>
  </sheetViews>
  <sheetFormatPr baseColWidth="10" defaultColWidth="11.42578125" defaultRowHeight="30" customHeight="1"/>
  <cols>
    <col min="1" max="1" width="28.42578125" style="14" customWidth="1"/>
    <col min="2" max="2" width="84.5703125" style="31" bestFit="1" customWidth="1"/>
  </cols>
  <sheetData>
    <row r="1" spans="1:8" ht="169.5" customHeight="1">
      <c r="A1" s="22"/>
      <c r="B1" s="135" t="s">
        <v>88</v>
      </c>
    </row>
    <row r="2" spans="1:8" ht="27.75" customHeight="1">
      <c r="C2" s="3"/>
    </row>
    <row r="3" spans="1:8" ht="48" customHeight="1">
      <c r="A3" s="47" t="s">
        <v>18</v>
      </c>
      <c r="B3" s="41">
        <v>45029</v>
      </c>
    </row>
    <row r="4" spans="1:8" ht="27.75" customHeight="1">
      <c r="A4" s="47"/>
      <c r="B4" s="42"/>
    </row>
    <row r="5" spans="1:8" ht="48" customHeight="1">
      <c r="A5" s="47" t="s">
        <v>39</v>
      </c>
      <c r="B5" s="94"/>
    </row>
    <row r="6" spans="1:8" ht="30" customHeight="1">
      <c r="A6" s="47"/>
      <c r="B6" s="64"/>
    </row>
    <row r="7" spans="1:8" ht="30" customHeight="1">
      <c r="A7" s="47" t="s">
        <v>57</v>
      </c>
      <c r="B7" s="94" t="s">
        <v>128</v>
      </c>
    </row>
    <row r="8" spans="1:8" ht="30" customHeight="1">
      <c r="A8" s="47"/>
      <c r="B8" s="129"/>
    </row>
    <row r="9" spans="1:8" ht="48" customHeight="1">
      <c r="A9" s="47" t="s">
        <v>35</v>
      </c>
      <c r="B9" s="94" t="s">
        <v>131</v>
      </c>
    </row>
    <row r="10" spans="1:8" ht="30" customHeight="1">
      <c r="A10" s="47"/>
      <c r="B10" s="64"/>
    </row>
    <row r="11" spans="1:8" ht="48" customHeight="1">
      <c r="A11" s="47" t="s">
        <v>12</v>
      </c>
      <c r="B11" s="94" t="s">
        <v>151</v>
      </c>
    </row>
    <row r="12" spans="1:8" ht="38.25" customHeight="1">
      <c r="A12" s="47"/>
      <c r="B12" s="94"/>
    </row>
    <row r="13" spans="1:8" ht="48" customHeight="1">
      <c r="A13" s="47" t="s">
        <v>161</v>
      </c>
      <c r="B13" s="94" t="s">
        <v>150</v>
      </c>
    </row>
    <row r="15" spans="1:8" ht="48" customHeight="1">
      <c r="A15" s="47" t="s">
        <v>13</v>
      </c>
      <c r="B15" s="94" t="s">
        <v>58</v>
      </c>
      <c r="E15" s="103"/>
      <c r="F15" s="103"/>
      <c r="G15" s="103"/>
      <c r="H15" s="103"/>
    </row>
    <row r="16" spans="1:8" s="4" customFormat="1" ht="30" customHeight="1">
      <c r="A16" s="47"/>
      <c r="B16" s="64"/>
    </row>
    <row r="17" spans="1:6" ht="48" customHeight="1">
      <c r="A17" s="47" t="s">
        <v>36</v>
      </c>
      <c r="B17" s="43"/>
    </row>
    <row r="18" spans="1:6" s="4" customFormat="1" ht="30" customHeight="1">
      <c r="A18" s="47"/>
      <c r="B18" s="42"/>
    </row>
    <row r="19" spans="1:6" ht="48" customHeight="1">
      <c r="A19" s="47" t="s">
        <v>17</v>
      </c>
      <c r="B19" s="146" t="s">
        <v>160</v>
      </c>
    </row>
    <row r="20" spans="1:6" ht="30" customHeight="1">
      <c r="A20" s="47"/>
      <c r="B20" s="42"/>
    </row>
    <row r="21" spans="1:6" ht="48" customHeight="1">
      <c r="A21" s="47" t="s">
        <v>14</v>
      </c>
      <c r="B21" s="44">
        <v>4</v>
      </c>
      <c r="D21" s="101"/>
    </row>
    <row r="22" spans="1:6" ht="30" customHeight="1">
      <c r="A22" s="104"/>
      <c r="B22" s="105" t="s">
        <v>166</v>
      </c>
    </row>
    <row r="23" spans="1:6" ht="30" customHeight="1">
      <c r="A23" s="106"/>
      <c r="B23" s="107"/>
      <c r="C23" s="108"/>
      <c r="D23" s="108"/>
      <c r="E23" s="108"/>
      <c r="F23" s="108"/>
    </row>
    <row r="24" spans="1:6" s="5" customFormat="1" ht="30" customHeight="1">
      <c r="A24" s="12"/>
      <c r="B24" s="31"/>
      <c r="C24"/>
    </row>
    <row r="25" spans="1:6" ht="30" customHeight="1">
      <c r="C25" s="5"/>
    </row>
    <row r="26" spans="1:6" ht="30" customHeight="1">
      <c r="C26" s="5"/>
    </row>
    <row r="29" spans="1:6" ht="30" customHeight="1">
      <c r="A29" s="109"/>
      <c r="B29" s="110"/>
      <c r="C29" s="111"/>
      <c r="D29" s="111"/>
      <c r="E29" s="111"/>
      <c r="F29" s="111"/>
    </row>
    <row r="30" spans="1:6" ht="30" customHeight="1">
      <c r="A30" s="109"/>
      <c r="B30" s="110"/>
      <c r="C30" s="111"/>
      <c r="D30" s="111"/>
      <c r="E30" s="111"/>
      <c r="F30" s="111"/>
    </row>
  </sheetData>
  <phoneticPr fontId="8" type="noConversion"/>
  <pageMargins left="0.78740157480314965" right="0.78740157480314965" top="0.82677165354330717" bottom="0.98425196850393704" header="0.51181102362204722" footer="0.51181102362204722"/>
  <pageSetup paperSize="9" scale="77" orientation="portrait" horizontalDpi="4294967293"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37"/>
  <sheetViews>
    <sheetView showZeros="0" zoomScale="95" zoomScaleNormal="95" workbookViewId="0">
      <selection activeCell="B22" sqref="B22:F23"/>
    </sheetView>
  </sheetViews>
  <sheetFormatPr baseColWidth="10" defaultColWidth="11.42578125" defaultRowHeight="12.75" outlineLevelCol="1"/>
  <cols>
    <col min="1" max="1" width="10" customWidth="1"/>
    <col min="2" max="2" width="9" customWidth="1"/>
    <col min="3" max="3" width="30.42578125" customWidth="1"/>
    <col min="4" max="4" width="15.85546875" customWidth="1"/>
    <col min="5" max="5" width="14.5703125" style="20" customWidth="1"/>
    <col min="6" max="6" width="15.42578125" customWidth="1"/>
    <col min="7" max="7" width="2.28515625" customWidth="1"/>
    <col min="8" max="8" width="2.5703125" customWidth="1"/>
    <col min="9" max="9" width="13.140625" customWidth="1" outlineLevel="1"/>
    <col min="10" max="10" width="10.42578125" customWidth="1" outlineLevel="1"/>
    <col min="11" max="11" width="2.5703125" customWidth="1"/>
    <col min="12" max="12" width="5" bestFit="1" customWidth="1"/>
  </cols>
  <sheetData>
    <row r="1" spans="1:12" ht="26.25" customHeight="1">
      <c r="A1" s="40"/>
      <c r="B1" s="6"/>
      <c r="C1" s="6"/>
      <c r="D1" s="6"/>
      <c r="E1" s="25" t="s">
        <v>20</v>
      </c>
      <c r="F1" s="26">
        <f>SUM(Menu!B3)</f>
        <v>45029</v>
      </c>
      <c r="I1" s="185" t="s">
        <v>5</v>
      </c>
      <c r="J1" s="186"/>
    </row>
    <row r="2" spans="1:12" s="1" customFormat="1" ht="23.25" customHeight="1">
      <c r="A2" s="33" t="str">
        <f>Menu!B7</f>
        <v>Kalbsmilken gebraten auf Salat</v>
      </c>
      <c r="B2" s="34"/>
      <c r="C2" s="34"/>
      <c r="D2" s="32"/>
      <c r="E2" s="27" t="s">
        <v>21</v>
      </c>
      <c r="F2" s="28">
        <f>SUM(Menu!B21)</f>
        <v>4</v>
      </c>
      <c r="I2" s="29">
        <v>6</v>
      </c>
      <c r="J2" s="18" t="s">
        <v>2</v>
      </c>
      <c r="L2"/>
    </row>
    <row r="3" spans="1:12" s="8" customFormat="1" ht="21" customHeight="1">
      <c r="A3" s="10" t="s">
        <v>1</v>
      </c>
      <c r="B3" s="45" t="s">
        <v>0</v>
      </c>
      <c r="C3" s="11" t="s">
        <v>9</v>
      </c>
      <c r="D3" s="18" t="s">
        <v>8</v>
      </c>
      <c r="E3" s="19" t="s">
        <v>6</v>
      </c>
      <c r="F3" s="7" t="s">
        <v>7</v>
      </c>
      <c r="I3" s="19" t="s">
        <v>11</v>
      </c>
      <c r="J3" s="9" t="s">
        <v>3</v>
      </c>
      <c r="L3"/>
    </row>
    <row r="4" spans="1:12" ht="21.75" customHeight="1">
      <c r="A4" s="125">
        <f t="shared" ref="A4:A13" si="0">ROUND(SUM(J4*$F$2),2)</f>
        <v>0.4</v>
      </c>
      <c r="B4" s="88" t="s">
        <v>26</v>
      </c>
      <c r="C4" s="77" t="s">
        <v>90</v>
      </c>
      <c r="D4" s="96" t="s">
        <v>165</v>
      </c>
      <c r="E4" s="89"/>
      <c r="F4" s="80">
        <f t="shared" ref="F4:F16" si="1">SUM(E4*A4)</f>
        <v>0</v>
      </c>
      <c r="I4" s="121">
        <v>0.6</v>
      </c>
      <c r="J4" s="58">
        <f t="shared" ref="J4:J18" si="2">I4/$I$2</f>
        <v>9.9999999999999992E-2</v>
      </c>
      <c r="K4" s="15"/>
    </row>
    <row r="5" spans="1:12" ht="21.75" customHeight="1">
      <c r="A5" s="141">
        <f t="shared" si="0"/>
        <v>0.67</v>
      </c>
      <c r="B5" s="90" t="s">
        <v>92</v>
      </c>
      <c r="C5" s="81" t="s">
        <v>91</v>
      </c>
      <c r="D5" s="93"/>
      <c r="E5" s="91"/>
      <c r="F5" s="80">
        <f t="shared" si="1"/>
        <v>0</v>
      </c>
      <c r="I5" s="122">
        <v>1</v>
      </c>
      <c r="J5" s="60">
        <f t="shared" si="2"/>
        <v>0.16666666666666666</v>
      </c>
      <c r="K5" s="15"/>
    </row>
    <row r="6" spans="1:12" ht="21.75" customHeight="1">
      <c r="A6" s="126">
        <f t="shared" si="0"/>
        <v>0.03</v>
      </c>
      <c r="B6" s="90" t="s">
        <v>26</v>
      </c>
      <c r="C6" s="77" t="s">
        <v>41</v>
      </c>
      <c r="D6" s="93"/>
      <c r="E6" s="91"/>
      <c r="F6" s="80">
        <f t="shared" si="1"/>
        <v>0</v>
      </c>
      <c r="I6" s="122">
        <v>0.05</v>
      </c>
      <c r="J6" s="60">
        <f t="shared" si="2"/>
        <v>8.3333333333333332E-3</v>
      </c>
      <c r="K6" s="15"/>
    </row>
    <row r="7" spans="1:12" ht="21.75" customHeight="1">
      <c r="A7" s="126">
        <f t="shared" si="0"/>
        <v>0</v>
      </c>
      <c r="B7" s="90"/>
      <c r="C7" s="77" t="s">
        <v>76</v>
      </c>
      <c r="D7" s="113"/>
      <c r="E7" s="91"/>
      <c r="F7" s="80"/>
      <c r="I7" s="122"/>
      <c r="J7" s="60">
        <f t="shared" si="2"/>
        <v>0</v>
      </c>
      <c r="K7" s="15"/>
    </row>
    <row r="8" spans="1:12" ht="21.75" customHeight="1">
      <c r="A8" s="126">
        <f t="shared" si="0"/>
        <v>0.04</v>
      </c>
      <c r="B8" s="90" t="s">
        <v>26</v>
      </c>
      <c r="C8" s="77" t="s">
        <v>44</v>
      </c>
      <c r="D8" s="113"/>
      <c r="E8" s="91"/>
      <c r="F8" s="80">
        <f t="shared" si="1"/>
        <v>0</v>
      </c>
      <c r="I8" s="122">
        <v>0.06</v>
      </c>
      <c r="J8" s="60">
        <f t="shared" si="2"/>
        <v>0.01</v>
      </c>
      <c r="K8" s="15"/>
    </row>
    <row r="9" spans="1:12" ht="21.75" customHeight="1">
      <c r="A9" s="141">
        <f t="shared" si="0"/>
        <v>1.33</v>
      </c>
      <c r="B9" s="90" t="s">
        <v>94</v>
      </c>
      <c r="C9" s="36" t="s">
        <v>93</v>
      </c>
      <c r="D9" s="113"/>
      <c r="E9" s="91"/>
      <c r="F9" s="80">
        <f t="shared" si="1"/>
        <v>0</v>
      </c>
      <c r="I9" s="122">
        <v>2</v>
      </c>
      <c r="J9" s="60">
        <f t="shared" si="2"/>
        <v>0.33333333333333331</v>
      </c>
      <c r="K9" s="15"/>
    </row>
    <row r="10" spans="1:12" ht="21.75" customHeight="1">
      <c r="A10" s="137" t="s">
        <v>95</v>
      </c>
      <c r="B10" s="90"/>
      <c r="C10" s="77"/>
      <c r="D10" s="113"/>
      <c r="E10" s="91"/>
      <c r="F10" s="80"/>
      <c r="I10" s="122"/>
      <c r="J10" s="60">
        <f t="shared" si="2"/>
        <v>0</v>
      </c>
      <c r="K10" s="15"/>
    </row>
    <row r="11" spans="1:12" ht="21.75" customHeight="1">
      <c r="A11" s="126">
        <f t="shared" si="0"/>
        <v>0.03</v>
      </c>
      <c r="B11" s="90" t="s">
        <v>26</v>
      </c>
      <c r="C11" s="188" t="s">
        <v>96</v>
      </c>
      <c r="D11" s="189"/>
      <c r="E11" s="91"/>
      <c r="F11" s="80">
        <f t="shared" si="1"/>
        <v>0</v>
      </c>
      <c r="I11" s="122">
        <v>0.04</v>
      </c>
      <c r="J11" s="60">
        <f t="shared" si="2"/>
        <v>6.6666666666666671E-3</v>
      </c>
      <c r="K11" s="15"/>
    </row>
    <row r="12" spans="1:12" ht="21.75" customHeight="1">
      <c r="A12" s="141">
        <f t="shared" si="0"/>
        <v>1.33</v>
      </c>
      <c r="B12" s="90" t="s">
        <v>22</v>
      </c>
      <c r="C12" s="77" t="s">
        <v>97</v>
      </c>
      <c r="D12" s="113"/>
      <c r="E12" s="93"/>
      <c r="F12" s="80">
        <f t="shared" si="1"/>
        <v>0</v>
      </c>
      <c r="I12" s="122">
        <v>2</v>
      </c>
      <c r="J12" s="60">
        <f t="shared" si="2"/>
        <v>0.33333333333333331</v>
      </c>
      <c r="K12" s="15"/>
    </row>
    <row r="13" spans="1:12" ht="21.75" customHeight="1">
      <c r="A13" s="126">
        <f t="shared" si="0"/>
        <v>0.08</v>
      </c>
      <c r="B13" s="90" t="s">
        <v>26</v>
      </c>
      <c r="C13" s="77" t="s">
        <v>98</v>
      </c>
      <c r="D13" s="113"/>
      <c r="E13" s="91"/>
      <c r="F13" s="80">
        <f t="shared" si="1"/>
        <v>0</v>
      </c>
      <c r="I13" s="122">
        <v>0.125</v>
      </c>
      <c r="J13" s="60">
        <f t="shared" si="2"/>
        <v>2.0833333333333332E-2</v>
      </c>
      <c r="K13" s="15"/>
    </row>
    <row r="14" spans="1:12" ht="21.75" customHeight="1">
      <c r="A14" s="141">
        <f t="shared" ref="A14:A20" si="3">ROUND(SUM(J14*$F$2),2)</f>
        <v>2.67</v>
      </c>
      <c r="B14" s="90" t="s">
        <v>22</v>
      </c>
      <c r="C14" s="77" t="s">
        <v>99</v>
      </c>
      <c r="D14" s="113"/>
      <c r="E14" s="79"/>
      <c r="F14" s="80">
        <f t="shared" si="1"/>
        <v>0</v>
      </c>
      <c r="I14" s="123">
        <v>4</v>
      </c>
      <c r="J14" s="60">
        <f t="shared" si="2"/>
        <v>0.66666666666666663</v>
      </c>
      <c r="K14" s="15"/>
    </row>
    <row r="15" spans="1:12" ht="21.75" customHeight="1">
      <c r="A15" s="141">
        <f t="shared" si="3"/>
        <v>4</v>
      </c>
      <c r="B15" s="90" t="s">
        <v>22</v>
      </c>
      <c r="C15" s="77" t="s">
        <v>100</v>
      </c>
      <c r="D15" s="78"/>
      <c r="E15" s="79"/>
      <c r="F15" s="80">
        <f t="shared" si="1"/>
        <v>0</v>
      </c>
      <c r="I15" s="123">
        <v>6</v>
      </c>
      <c r="J15" s="60">
        <f t="shared" si="2"/>
        <v>1</v>
      </c>
      <c r="K15" s="15"/>
    </row>
    <row r="16" spans="1:12" ht="21.75" customHeight="1">
      <c r="A16" s="126">
        <f t="shared" si="3"/>
        <v>0</v>
      </c>
      <c r="B16" s="76"/>
      <c r="C16" s="77" t="s">
        <v>101</v>
      </c>
      <c r="D16" s="78"/>
      <c r="E16" s="79"/>
      <c r="F16" s="80">
        <f t="shared" si="1"/>
        <v>0</v>
      </c>
      <c r="I16" s="123"/>
      <c r="J16" s="60">
        <f t="shared" si="2"/>
        <v>0</v>
      </c>
      <c r="K16" s="15"/>
    </row>
    <row r="17" spans="1:11" ht="21.75" customHeight="1">
      <c r="A17" s="126">
        <f t="shared" si="3"/>
        <v>0.13</v>
      </c>
      <c r="B17" s="90" t="s">
        <v>26</v>
      </c>
      <c r="C17" s="77" t="s">
        <v>102</v>
      </c>
      <c r="D17" s="78"/>
      <c r="E17" s="79"/>
      <c r="F17" s="80">
        <f>SUM(E17*A17)</f>
        <v>0</v>
      </c>
      <c r="I17" s="123">
        <v>0.2</v>
      </c>
      <c r="J17" s="60">
        <f t="shared" si="2"/>
        <v>3.3333333333333333E-2</v>
      </c>
      <c r="K17" s="15"/>
    </row>
    <row r="18" spans="1:11" ht="21.75" customHeight="1">
      <c r="A18" s="127">
        <f t="shared" si="3"/>
        <v>0.03</v>
      </c>
      <c r="B18" s="90" t="s">
        <v>26</v>
      </c>
      <c r="C18" s="77" t="s">
        <v>103</v>
      </c>
      <c r="D18" s="78"/>
      <c r="E18" s="79"/>
      <c r="F18" s="83">
        <f>SUM(E18*A18)</f>
        <v>0</v>
      </c>
      <c r="I18" s="123">
        <v>0.05</v>
      </c>
      <c r="J18" s="60">
        <f t="shared" si="2"/>
        <v>8.3333333333333332E-3</v>
      </c>
      <c r="K18" s="15"/>
    </row>
    <row r="19" spans="1:11" ht="21.75" customHeight="1">
      <c r="A19" s="127">
        <f t="shared" si="3"/>
        <v>0</v>
      </c>
      <c r="B19" s="76"/>
      <c r="C19" s="77"/>
      <c r="D19" s="78"/>
      <c r="E19" s="79"/>
      <c r="F19" s="83">
        <f>SUM(E19*A19)</f>
        <v>0</v>
      </c>
      <c r="I19" s="123"/>
      <c r="J19" s="60">
        <f>I19/$I$2</f>
        <v>0</v>
      </c>
    </row>
    <row r="20" spans="1:11" ht="21.75" customHeight="1">
      <c r="A20" s="127">
        <f t="shared" si="3"/>
        <v>0</v>
      </c>
      <c r="B20" s="84"/>
      <c r="C20" s="85"/>
      <c r="D20" s="86"/>
      <c r="E20" s="79"/>
      <c r="F20" s="87">
        <f>SUM(E20*A20)</f>
        <v>0</v>
      </c>
      <c r="I20" s="124"/>
      <c r="J20" s="62">
        <f>I20/$I$2</f>
        <v>0</v>
      </c>
    </row>
    <row r="21" spans="1:11" ht="22.5" customHeight="1">
      <c r="A21" s="48" t="s">
        <v>19</v>
      </c>
      <c r="B21" s="49"/>
      <c r="C21" s="35" t="s">
        <v>108</v>
      </c>
      <c r="D21" s="50"/>
      <c r="E21" s="50"/>
      <c r="F21" s="51"/>
    </row>
    <row r="22" spans="1:11" ht="27" customHeight="1">
      <c r="A22" s="183">
        <v>1</v>
      </c>
      <c r="B22" s="190" t="s">
        <v>167</v>
      </c>
      <c r="C22" s="191"/>
      <c r="D22" s="191"/>
      <c r="E22" s="191"/>
      <c r="F22" s="192"/>
    </row>
    <row r="23" spans="1:11" ht="20.25" customHeight="1">
      <c r="A23" s="184"/>
      <c r="B23" s="177"/>
      <c r="C23" s="178"/>
      <c r="D23" s="178"/>
      <c r="E23" s="178"/>
      <c r="F23" s="179"/>
    </row>
    <row r="24" spans="1:11" ht="30" customHeight="1">
      <c r="A24" s="183">
        <v>2</v>
      </c>
      <c r="B24" s="190" t="s">
        <v>104</v>
      </c>
      <c r="C24" s="191"/>
      <c r="D24" s="191"/>
      <c r="E24" s="191"/>
      <c r="F24" s="192"/>
    </row>
    <row r="25" spans="1:11" ht="26.25" customHeight="1">
      <c r="A25" s="184"/>
      <c r="B25" s="177"/>
      <c r="C25" s="178"/>
      <c r="D25" s="178"/>
      <c r="E25" s="178"/>
      <c r="F25" s="179"/>
    </row>
    <row r="26" spans="1:11" ht="51.75" customHeight="1">
      <c r="A26" s="148" t="s">
        <v>164</v>
      </c>
      <c r="B26" s="193" t="s">
        <v>130</v>
      </c>
      <c r="C26" s="194"/>
      <c r="D26" s="194"/>
      <c r="E26" s="194"/>
      <c r="F26" s="195"/>
    </row>
    <row r="27" spans="1:11" ht="28.5" customHeight="1">
      <c r="A27" s="183">
        <v>4</v>
      </c>
      <c r="B27" s="190" t="s">
        <v>105</v>
      </c>
      <c r="C27" s="191"/>
      <c r="D27" s="191"/>
      <c r="E27" s="191"/>
      <c r="F27" s="192"/>
    </row>
    <row r="28" spans="1:11" ht="28.5" customHeight="1">
      <c r="A28" s="187"/>
      <c r="B28" s="177"/>
      <c r="C28" s="178"/>
      <c r="D28" s="178"/>
      <c r="E28" s="178"/>
      <c r="F28" s="179"/>
    </row>
    <row r="29" spans="1:11" ht="34.5" customHeight="1">
      <c r="A29" s="138">
        <v>5</v>
      </c>
      <c r="B29" s="177" t="s">
        <v>106</v>
      </c>
      <c r="C29" s="178"/>
      <c r="D29" s="178"/>
      <c r="E29" s="178"/>
      <c r="F29" s="179"/>
    </row>
    <row r="30" spans="1:11" ht="34.5" customHeight="1">
      <c r="A30" s="183">
        <v>6</v>
      </c>
      <c r="B30" s="180" t="s">
        <v>107</v>
      </c>
      <c r="C30" s="181"/>
      <c r="D30" s="181"/>
      <c r="E30" s="181"/>
      <c r="F30" s="182"/>
    </row>
    <row r="31" spans="1:11" ht="34.5" customHeight="1">
      <c r="A31" s="187"/>
      <c r="B31" s="177"/>
      <c r="C31" s="178"/>
      <c r="D31" s="178"/>
      <c r="E31" s="178"/>
      <c r="F31" s="179"/>
    </row>
    <row r="32" spans="1:11">
      <c r="E32"/>
    </row>
    <row r="33" spans="5:5">
      <c r="E33"/>
    </row>
    <row r="34" spans="5:5">
      <c r="E34"/>
    </row>
    <row r="36" spans="5:5">
      <c r="E36"/>
    </row>
    <row r="37" spans="5:5">
      <c r="E37"/>
    </row>
  </sheetData>
  <mergeCells count="12">
    <mergeCell ref="B29:F29"/>
    <mergeCell ref="B30:F31"/>
    <mergeCell ref="A22:A23"/>
    <mergeCell ref="A24:A25"/>
    <mergeCell ref="I1:J1"/>
    <mergeCell ref="A27:A28"/>
    <mergeCell ref="A30:A31"/>
    <mergeCell ref="C11:D11"/>
    <mergeCell ref="B22:F23"/>
    <mergeCell ref="B24:F25"/>
    <mergeCell ref="B27:F28"/>
    <mergeCell ref="B26:F26"/>
  </mergeCells>
  <phoneticPr fontId="0" type="noConversion"/>
  <hyperlinks>
    <hyperlink ref="C21" r:id="rId1" display="https://schweizerfleisch.ch/rezepte/kalbsmilken-richtig-braten" xr:uid="{A917AF85-001C-4B0E-BF61-4AAE59DD4ABF}"/>
  </hyperlinks>
  <pageMargins left="0.63" right="0.3" top="0.39370078740157483" bottom="0.35714285714285715" header="0.23622047244094491" footer="0.1968503937007874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K39"/>
  <sheetViews>
    <sheetView showZeros="0" zoomScaleNormal="100" workbookViewId="0">
      <selection activeCell="A22" sqref="A22:F22"/>
    </sheetView>
  </sheetViews>
  <sheetFormatPr baseColWidth="10" defaultColWidth="11.42578125" defaultRowHeight="12.75" outlineLevelCol="1"/>
  <cols>
    <col min="1" max="1" width="10" customWidth="1"/>
    <col min="2" max="2" width="9" customWidth="1"/>
    <col min="3" max="3" width="30.42578125" customWidth="1"/>
    <col min="4" max="4" width="23.7109375" customWidth="1"/>
    <col min="5" max="5" width="13.28515625" style="20" customWidth="1"/>
    <col min="6" max="6" width="14.85546875" customWidth="1"/>
    <col min="7" max="7" width="2.28515625" customWidth="1"/>
    <col min="8" max="8" width="2.5703125" customWidth="1"/>
    <col min="9" max="9" width="13.140625" customWidth="1" outlineLevel="1"/>
    <col min="10" max="10" width="10.42578125" customWidth="1" outlineLevel="1"/>
    <col min="11" max="11" width="2.5703125" customWidth="1"/>
  </cols>
  <sheetData>
    <row r="1" spans="1:11" ht="26.25" customHeight="1">
      <c r="A1" s="40"/>
      <c r="B1" s="6"/>
      <c r="C1" s="6"/>
      <c r="D1" s="6"/>
      <c r="E1" s="25" t="s">
        <v>20</v>
      </c>
      <c r="F1" s="26">
        <f>SUM(Menu!B3)</f>
        <v>45029</v>
      </c>
      <c r="I1" s="185" t="s">
        <v>5</v>
      </c>
      <c r="J1" s="186"/>
    </row>
    <row r="2" spans="1:11" s="1" customFormat="1" ht="23.25" customHeight="1">
      <c r="A2" s="33" t="str">
        <f>Menu!B9</f>
        <v>Schnecken- oder Crevetten-Suppe flambiert</v>
      </c>
      <c r="B2" s="34"/>
      <c r="C2" s="34"/>
      <c r="D2" s="32"/>
      <c r="E2" s="27" t="s">
        <v>21</v>
      </c>
      <c r="F2" s="28">
        <f>SUM(Vorspeise!F2)</f>
        <v>4</v>
      </c>
      <c r="I2" s="29">
        <v>4</v>
      </c>
      <c r="J2" s="18" t="s">
        <v>2</v>
      </c>
    </row>
    <row r="3" spans="1:11" s="8" customFormat="1" ht="21" customHeight="1">
      <c r="A3" s="10" t="s">
        <v>1</v>
      </c>
      <c r="B3" s="45" t="s">
        <v>0</v>
      </c>
      <c r="C3" s="11" t="s">
        <v>9</v>
      </c>
      <c r="D3" s="18" t="s">
        <v>8</v>
      </c>
      <c r="E3" s="19" t="s">
        <v>6</v>
      </c>
      <c r="F3" s="7" t="s">
        <v>7</v>
      </c>
      <c r="I3" s="19" t="s">
        <v>11</v>
      </c>
      <c r="J3" s="9" t="s">
        <v>3</v>
      </c>
    </row>
    <row r="4" spans="1:11" ht="21.75" customHeight="1">
      <c r="A4" s="74">
        <f t="shared" ref="A4:A15" si="0">ROUND(SUM(J4*$F$2),2)</f>
        <v>0.03</v>
      </c>
      <c r="B4" s="65" t="s">
        <v>26</v>
      </c>
      <c r="C4" s="67" t="s">
        <v>44</v>
      </c>
      <c r="D4" s="100" t="s">
        <v>45</v>
      </c>
      <c r="E4" s="69"/>
      <c r="F4" s="83">
        <f>SUM(E4*A4)</f>
        <v>0</v>
      </c>
      <c r="I4" s="59">
        <v>0.03</v>
      </c>
      <c r="J4" s="58">
        <f t="shared" ref="J4:J16" si="1">I4/$I$2</f>
        <v>7.4999999999999997E-3</v>
      </c>
      <c r="K4" s="15"/>
    </row>
    <row r="5" spans="1:11" ht="21.75" customHeight="1">
      <c r="A5" s="75">
        <f t="shared" si="0"/>
        <v>1</v>
      </c>
      <c r="B5" s="66" t="s">
        <v>22</v>
      </c>
      <c r="C5" s="67" t="s">
        <v>46</v>
      </c>
      <c r="D5" s="78" t="s">
        <v>129</v>
      </c>
      <c r="E5" s="70"/>
      <c r="F5" s="83">
        <f>SUM(E5*A5)</f>
        <v>0</v>
      </c>
      <c r="I5" s="71">
        <v>1</v>
      </c>
      <c r="J5" s="60">
        <f t="shared" si="1"/>
        <v>0.25</v>
      </c>
      <c r="K5" s="15"/>
    </row>
    <row r="6" spans="1:11" ht="21.75" customHeight="1">
      <c r="A6" s="75">
        <f t="shared" si="0"/>
        <v>1</v>
      </c>
      <c r="B6" s="66" t="s">
        <v>42</v>
      </c>
      <c r="C6" s="67" t="s">
        <v>51</v>
      </c>
      <c r="D6" s="78"/>
      <c r="E6" s="70"/>
      <c r="F6" s="83">
        <f>SUM(E6*A6)</f>
        <v>0</v>
      </c>
      <c r="I6" s="71">
        <v>1</v>
      </c>
      <c r="J6" s="60">
        <f t="shared" si="1"/>
        <v>0.25</v>
      </c>
      <c r="K6" s="15"/>
    </row>
    <row r="7" spans="1:11" ht="21.75" customHeight="1">
      <c r="A7" s="75">
        <f>ROUND(SUM(J7*$F$2),2)</f>
        <v>6</v>
      </c>
      <c r="B7" s="66" t="s">
        <v>42</v>
      </c>
      <c r="C7" s="67" t="s">
        <v>132</v>
      </c>
      <c r="D7" s="78"/>
      <c r="E7" s="70"/>
      <c r="F7" s="83">
        <f>SUM(E7*A7)</f>
        <v>0</v>
      </c>
      <c r="I7" s="71">
        <v>6</v>
      </c>
      <c r="J7" s="60">
        <f t="shared" si="1"/>
        <v>1.5</v>
      </c>
      <c r="K7" s="15"/>
    </row>
    <row r="8" spans="1:11" ht="21.75" customHeight="1">
      <c r="A8" s="142">
        <f t="shared" si="0"/>
        <v>1</v>
      </c>
      <c r="B8" s="66" t="s">
        <v>34</v>
      </c>
      <c r="C8" s="67" t="s">
        <v>55</v>
      </c>
      <c r="D8" s="78" t="s">
        <v>53</v>
      </c>
      <c r="E8" s="68"/>
      <c r="F8" s="83"/>
      <c r="I8" s="59">
        <v>1</v>
      </c>
      <c r="J8" s="60">
        <f t="shared" si="1"/>
        <v>0.25</v>
      </c>
      <c r="K8" s="15"/>
    </row>
    <row r="9" spans="1:11" ht="21.75" customHeight="1">
      <c r="A9" s="80">
        <f t="shared" si="0"/>
        <v>0.1</v>
      </c>
      <c r="B9" s="66" t="s">
        <v>52</v>
      </c>
      <c r="C9" s="67" t="s">
        <v>56</v>
      </c>
      <c r="D9" s="78"/>
      <c r="E9" s="68"/>
      <c r="F9" s="83"/>
      <c r="I9" s="59">
        <v>0.1</v>
      </c>
      <c r="J9" s="60">
        <f t="shared" si="1"/>
        <v>2.5000000000000001E-2</v>
      </c>
      <c r="K9" s="15"/>
    </row>
    <row r="10" spans="1:11" ht="21.75" customHeight="1">
      <c r="A10" s="80">
        <f t="shared" si="0"/>
        <v>0.4</v>
      </c>
      <c r="B10" s="66" t="s">
        <v>33</v>
      </c>
      <c r="C10" s="67" t="s">
        <v>80</v>
      </c>
      <c r="D10" s="208" t="s">
        <v>54</v>
      </c>
      <c r="E10" s="209"/>
      <c r="F10" s="83"/>
      <c r="I10" s="59">
        <v>0.4</v>
      </c>
      <c r="J10" s="60">
        <f t="shared" si="1"/>
        <v>0.1</v>
      </c>
      <c r="K10" s="15"/>
    </row>
    <row r="11" spans="1:11" ht="21.75" customHeight="1">
      <c r="A11" s="80">
        <f t="shared" si="0"/>
        <v>0</v>
      </c>
      <c r="B11" s="66"/>
      <c r="C11" s="67" t="s">
        <v>137</v>
      </c>
      <c r="D11" s="78" t="s">
        <v>136</v>
      </c>
      <c r="E11" s="68"/>
      <c r="F11" s="83"/>
      <c r="I11" s="59"/>
      <c r="J11" s="60">
        <f t="shared" si="1"/>
        <v>0</v>
      </c>
      <c r="K11" s="15"/>
    </row>
    <row r="12" spans="1:11" ht="21.75" customHeight="1">
      <c r="A12" s="80">
        <f t="shared" si="0"/>
        <v>0</v>
      </c>
      <c r="B12" s="66"/>
      <c r="C12" s="67" t="s">
        <v>133</v>
      </c>
      <c r="D12" s="78"/>
      <c r="E12" s="68"/>
      <c r="F12" s="83">
        <f>SUM(E12*A9)</f>
        <v>0</v>
      </c>
      <c r="I12" s="59"/>
      <c r="J12" s="60">
        <f t="shared" si="1"/>
        <v>0</v>
      </c>
      <c r="K12" s="15"/>
    </row>
    <row r="13" spans="1:11" ht="21.75" customHeight="1">
      <c r="A13" s="80">
        <f t="shared" si="0"/>
        <v>0.06</v>
      </c>
      <c r="B13" s="66" t="s">
        <v>33</v>
      </c>
      <c r="C13" s="67" t="s">
        <v>47</v>
      </c>
      <c r="D13" s="208" t="s">
        <v>134</v>
      </c>
      <c r="E13" s="209"/>
      <c r="F13" s="83">
        <f>SUM(E13*A14)</f>
        <v>0</v>
      </c>
      <c r="I13" s="59">
        <v>0.06</v>
      </c>
      <c r="J13" s="60">
        <f t="shared" si="1"/>
        <v>1.4999999999999999E-2</v>
      </c>
      <c r="K13" s="15"/>
    </row>
    <row r="14" spans="1:11" ht="21.75" customHeight="1">
      <c r="A14" s="80">
        <f t="shared" si="0"/>
        <v>0.06</v>
      </c>
      <c r="B14" s="66" t="s">
        <v>33</v>
      </c>
      <c r="C14" s="67" t="s">
        <v>48</v>
      </c>
      <c r="D14" s="78" t="s">
        <v>49</v>
      </c>
      <c r="E14" s="68"/>
      <c r="F14" s="83">
        <f>SUM(E14*A15)</f>
        <v>0</v>
      </c>
      <c r="I14" s="59">
        <v>0.06</v>
      </c>
      <c r="J14" s="60">
        <f t="shared" si="1"/>
        <v>1.4999999999999999E-2</v>
      </c>
      <c r="K14" s="15"/>
    </row>
    <row r="15" spans="1:11" ht="21.75" customHeight="1">
      <c r="A15" s="75">
        <f t="shared" si="0"/>
        <v>2</v>
      </c>
      <c r="B15" s="66" t="s">
        <v>42</v>
      </c>
      <c r="C15" s="67" t="s">
        <v>135</v>
      </c>
      <c r="D15" s="78"/>
      <c r="E15" s="68"/>
      <c r="F15" s="83">
        <f>SUM(E15*A12)</f>
        <v>0</v>
      </c>
      <c r="I15" s="71">
        <v>2</v>
      </c>
      <c r="J15" s="60">
        <f t="shared" si="1"/>
        <v>0.5</v>
      </c>
      <c r="K15" s="15"/>
    </row>
    <row r="16" spans="1:11" ht="21.75" customHeight="1">
      <c r="A16" s="80"/>
      <c r="B16" s="66"/>
      <c r="C16" s="67"/>
      <c r="D16" s="78"/>
      <c r="E16" s="68"/>
      <c r="F16" s="83">
        <f>SUM(E16*A13)</f>
        <v>0</v>
      </c>
      <c r="I16" s="59"/>
      <c r="J16" s="60">
        <f t="shared" si="1"/>
        <v>0</v>
      </c>
      <c r="K16" s="15"/>
    </row>
    <row r="17" spans="1:11" ht="21.75" customHeight="1">
      <c r="A17" s="80"/>
      <c r="B17" s="66"/>
      <c r="C17" s="67"/>
      <c r="D17" s="78"/>
      <c r="E17" s="68"/>
      <c r="F17" s="83">
        <f>SUM(E17*A14)</f>
        <v>0</v>
      </c>
      <c r="I17" s="59"/>
      <c r="J17" s="60">
        <f>I17/$I$2</f>
        <v>0</v>
      </c>
      <c r="K17" s="15"/>
    </row>
    <row r="18" spans="1:11" ht="21.75" customHeight="1">
      <c r="A18" s="80"/>
      <c r="B18" s="66"/>
      <c r="C18" s="67"/>
      <c r="D18" s="78"/>
      <c r="E18" s="68"/>
      <c r="F18" s="83">
        <f>SUM(E18*A15)</f>
        <v>0</v>
      </c>
      <c r="I18" s="59"/>
      <c r="J18" s="60">
        <f>I18/$I$2</f>
        <v>0</v>
      </c>
      <c r="K18" s="15"/>
    </row>
    <row r="19" spans="1:11" ht="21.75" customHeight="1">
      <c r="A19" s="83"/>
      <c r="B19" s="76"/>
      <c r="C19" s="77"/>
      <c r="D19" s="78"/>
      <c r="E19" s="79"/>
      <c r="F19" s="83">
        <f>SUM(E19*A19)</f>
        <v>0</v>
      </c>
      <c r="I19" s="59"/>
      <c r="J19" s="60">
        <f>I19/$I$2</f>
        <v>0</v>
      </c>
    </row>
    <row r="20" spans="1:11" ht="21.75" customHeight="1">
      <c r="A20" s="83">
        <f>ROUND(SUM(J20*$F$2),2)</f>
        <v>0</v>
      </c>
      <c r="B20" s="84"/>
      <c r="C20" s="85"/>
      <c r="D20" s="86"/>
      <c r="E20" s="79"/>
      <c r="F20" s="87">
        <f>SUM(E20*A20)</f>
        <v>0</v>
      </c>
      <c r="I20" s="61"/>
      <c r="J20" s="62">
        <f>I20/$I$2</f>
        <v>0</v>
      </c>
    </row>
    <row r="21" spans="1:11" ht="22.5" customHeight="1">
      <c r="A21" s="48" t="s">
        <v>19</v>
      </c>
      <c r="B21" s="49"/>
      <c r="C21" s="35"/>
      <c r="D21" s="50"/>
      <c r="E21" s="50"/>
      <c r="F21" s="51"/>
    </row>
    <row r="22" spans="1:11" ht="31.5" customHeight="1">
      <c r="A22" s="205" t="s">
        <v>163</v>
      </c>
      <c r="B22" s="206"/>
      <c r="C22" s="206"/>
      <c r="D22" s="206"/>
      <c r="E22" s="206"/>
      <c r="F22" s="207"/>
      <c r="I22" s="97"/>
    </row>
    <row r="23" spans="1:11" ht="31.5" customHeight="1">
      <c r="A23" s="199" t="s">
        <v>138</v>
      </c>
      <c r="B23" s="200"/>
      <c r="C23" s="200"/>
      <c r="D23" s="200"/>
      <c r="E23" s="200"/>
      <c r="F23" s="201"/>
      <c r="I23" s="98"/>
      <c r="J23" s="98"/>
      <c r="K23" s="98"/>
    </row>
    <row r="24" spans="1:11" ht="34.5" customHeight="1">
      <c r="A24" s="199" t="s">
        <v>139</v>
      </c>
      <c r="B24" s="200"/>
      <c r="C24" s="200"/>
      <c r="D24" s="200"/>
      <c r="E24" s="200"/>
      <c r="F24" s="201"/>
      <c r="I24" s="98"/>
      <c r="J24" s="98"/>
      <c r="K24" s="98"/>
    </row>
    <row r="25" spans="1:11" ht="34.5" customHeight="1">
      <c r="A25" s="199" t="s">
        <v>50</v>
      </c>
      <c r="B25" s="200"/>
      <c r="C25" s="200"/>
      <c r="D25" s="200"/>
      <c r="E25" s="200"/>
      <c r="F25" s="201"/>
      <c r="I25" s="98"/>
      <c r="J25" s="98"/>
      <c r="K25" s="98"/>
    </row>
    <row r="26" spans="1:11" ht="34.5" customHeight="1">
      <c r="A26" s="199" t="s">
        <v>140</v>
      </c>
      <c r="B26" s="200"/>
      <c r="C26" s="200"/>
      <c r="D26" s="200"/>
      <c r="E26" s="200"/>
      <c r="F26" s="201"/>
      <c r="I26" s="98"/>
      <c r="J26" s="98"/>
      <c r="K26" s="98"/>
    </row>
    <row r="27" spans="1:11" ht="34.5" customHeight="1">
      <c r="A27" s="199"/>
      <c r="B27" s="200"/>
      <c r="C27" s="200"/>
      <c r="D27" s="200"/>
      <c r="E27" s="200"/>
      <c r="F27" s="201"/>
      <c r="I27" s="98"/>
      <c r="J27" s="98"/>
      <c r="K27" s="98"/>
    </row>
    <row r="28" spans="1:11" ht="34.5" customHeight="1">
      <c r="A28" s="202"/>
      <c r="B28" s="203"/>
      <c r="C28" s="203"/>
      <c r="D28" s="203"/>
      <c r="E28" s="203"/>
      <c r="F28" s="204"/>
      <c r="I28" s="98"/>
      <c r="J28" s="98"/>
      <c r="K28" s="98"/>
    </row>
    <row r="29" spans="1:11" ht="34.5" customHeight="1">
      <c r="A29" s="202"/>
      <c r="B29" s="203"/>
      <c r="C29" s="203"/>
      <c r="D29" s="203"/>
      <c r="E29" s="203"/>
      <c r="F29" s="204"/>
      <c r="I29" s="98"/>
      <c r="J29" s="98"/>
      <c r="K29" s="98"/>
    </row>
    <row r="30" spans="1:11" ht="34.5" customHeight="1">
      <c r="A30" s="202"/>
      <c r="B30" s="203"/>
      <c r="C30" s="203"/>
      <c r="D30" s="203"/>
      <c r="E30" s="203"/>
      <c r="F30" s="204"/>
    </row>
    <row r="31" spans="1:11" ht="34.5" customHeight="1">
      <c r="A31" s="202"/>
      <c r="B31" s="203"/>
      <c r="C31" s="203"/>
      <c r="D31" s="203"/>
      <c r="E31" s="203"/>
      <c r="F31" s="204"/>
    </row>
    <row r="32" spans="1:11" ht="34.5" customHeight="1">
      <c r="A32" s="196"/>
      <c r="B32" s="197"/>
      <c r="C32" s="197"/>
      <c r="D32" s="197"/>
      <c r="E32" s="197"/>
      <c r="F32" s="198"/>
    </row>
    <row r="33" spans="5:5">
      <c r="E33"/>
    </row>
    <row r="38" spans="5:5">
      <c r="E38"/>
    </row>
    <row r="39" spans="5:5">
      <c r="E39"/>
    </row>
  </sheetData>
  <mergeCells count="14">
    <mergeCell ref="A32:F32"/>
    <mergeCell ref="A27:F27"/>
    <mergeCell ref="A28:F28"/>
    <mergeCell ref="A29:F29"/>
    <mergeCell ref="I1:J1"/>
    <mergeCell ref="A24:F24"/>
    <mergeCell ref="A30:F30"/>
    <mergeCell ref="A31:F31"/>
    <mergeCell ref="A22:F22"/>
    <mergeCell ref="A23:F23"/>
    <mergeCell ref="A25:F25"/>
    <mergeCell ref="A26:F26"/>
    <mergeCell ref="D10:E10"/>
    <mergeCell ref="D13:E13"/>
  </mergeCells>
  <phoneticPr fontId="0" type="noConversion"/>
  <pageMargins left="0.63" right="0.21875" top="0.39370078740157483" bottom="0.43307086614173229" header="0.23622047244094491" footer="0.19685039370078741"/>
  <pageSetup paperSize="9" scale="95" orientation="portrait"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N38"/>
  <sheetViews>
    <sheetView showZeros="0" zoomScaleNormal="100" workbookViewId="0">
      <selection activeCell="A22" sqref="A22:F23"/>
    </sheetView>
  </sheetViews>
  <sheetFormatPr baseColWidth="10" defaultColWidth="11.42578125" defaultRowHeight="12.75" outlineLevelCol="1"/>
  <cols>
    <col min="1" max="1" width="10" customWidth="1"/>
    <col min="2" max="2" width="9" customWidth="1"/>
    <col min="3" max="3" width="30.42578125" customWidth="1"/>
    <col min="4" max="4" width="18.5703125" customWidth="1"/>
    <col min="5" max="5" width="13.140625" style="20" customWidth="1"/>
    <col min="6" max="6" width="14.140625" customWidth="1"/>
    <col min="7" max="7" width="2.28515625" customWidth="1"/>
    <col min="8" max="8" width="2.5703125" customWidth="1"/>
    <col min="9" max="9" width="13.140625" customWidth="1" outlineLevel="1"/>
    <col min="10" max="10" width="10.42578125" customWidth="1" outlineLevel="1"/>
    <col min="11" max="11" width="2.5703125" customWidth="1"/>
  </cols>
  <sheetData>
    <row r="1" spans="1:14" ht="26.25" customHeight="1">
      <c r="A1" s="40"/>
      <c r="B1" s="6"/>
      <c r="C1" s="6"/>
      <c r="D1" s="6"/>
      <c r="E1" s="25" t="s">
        <v>20</v>
      </c>
      <c r="F1" s="26">
        <f>SUM(Menu!B3)</f>
        <v>45029</v>
      </c>
      <c r="I1" s="185" t="s">
        <v>5</v>
      </c>
      <c r="J1" s="186"/>
    </row>
    <row r="2" spans="1:14" s="1" customFormat="1" ht="23.25" customHeight="1">
      <c r="A2" s="33" t="str">
        <f>Menu!B11</f>
        <v>Saucisse aux Choux, Saucisson Vaudoise, Butefa</v>
      </c>
      <c r="B2" s="34"/>
      <c r="C2" s="34"/>
      <c r="D2" s="34"/>
      <c r="E2" s="27" t="s">
        <v>21</v>
      </c>
      <c r="F2" s="28">
        <f>SUM(Suppe!F2)</f>
        <v>4</v>
      </c>
      <c r="I2" s="29">
        <v>4</v>
      </c>
      <c r="J2" s="18" t="s">
        <v>2</v>
      </c>
      <c r="L2" s="2"/>
    </row>
    <row r="3" spans="1:14" s="8" customFormat="1" ht="21" customHeight="1">
      <c r="A3" s="10" t="s">
        <v>1</v>
      </c>
      <c r="B3" s="45" t="s">
        <v>0</v>
      </c>
      <c r="C3" s="11" t="s">
        <v>9</v>
      </c>
      <c r="D3" s="18" t="s">
        <v>8</v>
      </c>
      <c r="E3" s="19" t="s">
        <v>6</v>
      </c>
      <c r="F3" s="7" t="s">
        <v>7</v>
      </c>
      <c r="I3" s="19" t="s">
        <v>11</v>
      </c>
      <c r="J3" s="9" t="s">
        <v>3</v>
      </c>
    </row>
    <row r="4" spans="1:14" ht="21.75" customHeight="1">
      <c r="A4" s="130">
        <f>ROUND(SUM(J4*$F$2),2)</f>
        <v>0.25</v>
      </c>
      <c r="B4" s="131" t="s">
        <v>73</v>
      </c>
      <c r="C4" s="2"/>
      <c r="D4" s="224" t="s">
        <v>145</v>
      </c>
      <c r="E4" s="225"/>
      <c r="F4" s="74">
        <f>SUM(E4*A4)</f>
        <v>0</v>
      </c>
      <c r="I4" s="57">
        <v>0.25</v>
      </c>
      <c r="J4" s="58">
        <f t="shared" ref="J4:J15" si="0">I4/$I$2</f>
        <v>6.25E-2</v>
      </c>
      <c r="K4" s="15"/>
      <c r="L4" s="2"/>
      <c r="M4" s="8"/>
      <c r="N4" s="8"/>
    </row>
    <row r="5" spans="1:14" ht="21.75" customHeight="1">
      <c r="A5" s="99">
        <f>ROUND(SUM(J5*$F$2),2)</f>
        <v>0</v>
      </c>
      <c r="B5" s="212" t="s">
        <v>141</v>
      </c>
      <c r="C5" s="213"/>
      <c r="D5" s="213"/>
      <c r="E5" s="214"/>
      <c r="F5" s="80">
        <f>SUM(E5*A5)</f>
        <v>0</v>
      </c>
      <c r="I5" s="59"/>
      <c r="J5" s="60">
        <f t="shared" si="0"/>
        <v>0</v>
      </c>
      <c r="K5" s="15"/>
      <c r="L5" s="95"/>
      <c r="M5" s="8"/>
      <c r="N5" s="95"/>
    </row>
    <row r="6" spans="1:14" ht="21.75" customHeight="1">
      <c r="A6" s="99">
        <f t="shared" ref="A6:A12" si="1">ROUND(SUM(J6*$F$2),2)</f>
        <v>0</v>
      </c>
      <c r="B6" s="215"/>
      <c r="C6" s="216"/>
      <c r="D6" s="216"/>
      <c r="E6" s="217"/>
      <c r="F6" s="80">
        <f t="shared" ref="F6:F15" si="2">SUM(E6*A6)</f>
        <v>0</v>
      </c>
      <c r="I6" s="59"/>
      <c r="J6" s="60">
        <f t="shared" si="0"/>
        <v>0</v>
      </c>
      <c r="K6" s="15"/>
      <c r="M6" s="8"/>
    </row>
    <row r="7" spans="1:14" ht="21.75" customHeight="1">
      <c r="A7" s="99">
        <f t="shared" si="1"/>
        <v>0</v>
      </c>
      <c r="B7" s="215"/>
      <c r="C7" s="216"/>
      <c r="D7" s="216"/>
      <c r="E7" s="217"/>
      <c r="F7" s="80">
        <f t="shared" si="2"/>
        <v>0</v>
      </c>
      <c r="I7" s="59"/>
      <c r="J7" s="60">
        <f t="shared" si="0"/>
        <v>0</v>
      </c>
      <c r="K7" s="15"/>
      <c r="M7" s="8"/>
    </row>
    <row r="8" spans="1:14" ht="21.75" customHeight="1">
      <c r="A8" s="99">
        <f t="shared" si="1"/>
        <v>0</v>
      </c>
      <c r="B8" s="218"/>
      <c r="C8" s="219"/>
      <c r="D8" s="219"/>
      <c r="E8" s="220"/>
      <c r="F8" s="80">
        <f t="shared" si="2"/>
        <v>0</v>
      </c>
      <c r="I8" s="59"/>
      <c r="J8" s="60">
        <f t="shared" si="0"/>
        <v>0</v>
      </c>
      <c r="K8" s="15"/>
      <c r="M8" s="8"/>
    </row>
    <row r="9" spans="1:14" ht="21.75" customHeight="1">
      <c r="A9" s="99">
        <f t="shared" si="1"/>
        <v>0.8</v>
      </c>
      <c r="B9" s="131" t="s">
        <v>74</v>
      </c>
      <c r="C9" s="77"/>
      <c r="D9" s="210" t="s">
        <v>142</v>
      </c>
      <c r="E9" s="211"/>
      <c r="F9" s="80">
        <f t="shared" si="2"/>
        <v>0</v>
      </c>
      <c r="I9" s="59">
        <v>0.8</v>
      </c>
      <c r="J9" s="60">
        <f t="shared" si="0"/>
        <v>0.2</v>
      </c>
      <c r="K9" s="15"/>
      <c r="M9" s="8"/>
    </row>
    <row r="10" spans="1:14" ht="21.75" customHeight="1">
      <c r="A10" s="99">
        <f>ROUND(SUM(J10*$F$2),2)</f>
        <v>0</v>
      </c>
      <c r="B10" s="221" t="s">
        <v>143</v>
      </c>
      <c r="C10" s="222"/>
      <c r="D10" s="222"/>
      <c r="E10" s="223"/>
      <c r="F10" s="80">
        <f t="shared" si="2"/>
        <v>0</v>
      </c>
      <c r="I10" s="59"/>
      <c r="J10" s="60">
        <f t="shared" si="0"/>
        <v>0</v>
      </c>
      <c r="K10" s="15"/>
      <c r="M10" s="8"/>
    </row>
    <row r="11" spans="1:14" ht="21.75" customHeight="1">
      <c r="A11" s="99">
        <f>ROUND(SUM(J11*$F$2),2)</f>
        <v>0</v>
      </c>
      <c r="B11" s="180"/>
      <c r="C11" s="181"/>
      <c r="D11" s="181"/>
      <c r="E11" s="182"/>
      <c r="F11" s="80">
        <f t="shared" si="2"/>
        <v>0</v>
      </c>
      <c r="I11" s="59"/>
      <c r="J11" s="60">
        <f t="shared" si="0"/>
        <v>0</v>
      </c>
      <c r="K11" s="15"/>
      <c r="M11" s="8"/>
    </row>
    <row r="12" spans="1:14" ht="21.75" customHeight="1">
      <c r="A12" s="99">
        <f t="shared" si="1"/>
        <v>0</v>
      </c>
      <c r="B12" s="180"/>
      <c r="C12" s="181"/>
      <c r="D12" s="181"/>
      <c r="E12" s="182"/>
      <c r="F12" s="80">
        <f t="shared" si="2"/>
        <v>0</v>
      </c>
      <c r="I12" s="59"/>
      <c r="J12" s="60">
        <f t="shared" si="0"/>
        <v>0</v>
      </c>
      <c r="K12" s="15"/>
      <c r="M12" s="8"/>
    </row>
    <row r="13" spans="1:14" ht="21.75" customHeight="1">
      <c r="A13" s="99">
        <f t="shared" ref="A13:A20" si="3">ROUND(SUM(J13*$F$2),2)</f>
        <v>0.5</v>
      </c>
      <c r="B13" s="131" t="s">
        <v>75</v>
      </c>
      <c r="C13" s="77"/>
      <c r="D13" s="210" t="s">
        <v>144</v>
      </c>
      <c r="E13" s="209"/>
      <c r="F13" s="80">
        <f t="shared" si="2"/>
        <v>0</v>
      </c>
      <c r="I13" s="59">
        <v>0.5</v>
      </c>
      <c r="J13" s="60">
        <f t="shared" si="0"/>
        <v>0.125</v>
      </c>
      <c r="K13" s="15"/>
      <c r="M13" s="8"/>
    </row>
    <row r="14" spans="1:14" ht="21.75" customHeight="1">
      <c r="A14" s="99">
        <f t="shared" si="3"/>
        <v>0</v>
      </c>
      <c r="B14" s="180" t="s">
        <v>146</v>
      </c>
      <c r="C14" s="181"/>
      <c r="D14" s="181"/>
      <c r="E14" s="182"/>
      <c r="F14" s="80">
        <f t="shared" si="2"/>
        <v>0</v>
      </c>
      <c r="I14" s="59"/>
      <c r="J14" s="60">
        <f t="shared" si="0"/>
        <v>0</v>
      </c>
      <c r="K14" s="15"/>
    </row>
    <row r="15" spans="1:14" ht="25.5" customHeight="1">
      <c r="A15" s="99">
        <f>ROUND(SUM(J15*$F$2),2)</f>
        <v>0</v>
      </c>
      <c r="B15" s="235"/>
      <c r="C15" s="236"/>
      <c r="D15" s="236"/>
      <c r="E15" s="237"/>
      <c r="F15" s="80">
        <f t="shared" si="2"/>
        <v>0</v>
      </c>
      <c r="I15" s="59"/>
      <c r="J15" s="60">
        <f t="shared" si="0"/>
        <v>0</v>
      </c>
      <c r="K15" s="15"/>
    </row>
    <row r="16" spans="1:14" ht="25.5" customHeight="1">
      <c r="A16" s="99">
        <f>ROUND(SUM(J16*$F$2),2)</f>
        <v>0</v>
      </c>
      <c r="B16" s="76"/>
      <c r="C16" s="77"/>
      <c r="D16" s="78"/>
      <c r="E16" s="79"/>
      <c r="F16" s="80">
        <f>SUM(L23*A16)</f>
        <v>0</v>
      </c>
      <c r="I16" s="59"/>
      <c r="J16" s="60">
        <f>I16/$I$2</f>
        <v>0</v>
      </c>
      <c r="K16" s="15"/>
    </row>
    <row r="17" spans="1:11" ht="21.75" customHeight="1">
      <c r="A17" s="99">
        <f t="shared" si="3"/>
        <v>0</v>
      </c>
      <c r="B17" s="76"/>
      <c r="C17" s="77"/>
      <c r="D17" s="78"/>
      <c r="E17" s="79"/>
      <c r="F17" s="80">
        <f>SUM(L26*A17)</f>
        <v>0</v>
      </c>
      <c r="I17" s="59"/>
      <c r="J17" s="60">
        <f>I17/$I$2</f>
        <v>0</v>
      </c>
      <c r="K17" s="15"/>
    </row>
    <row r="18" spans="1:11" ht="21.75" customHeight="1">
      <c r="A18" s="102">
        <f t="shared" si="3"/>
        <v>0</v>
      </c>
      <c r="B18" s="76"/>
      <c r="C18" s="77"/>
      <c r="D18" s="78"/>
      <c r="E18" s="79"/>
      <c r="F18" s="83">
        <f>SUM(L27*A18)</f>
        <v>0</v>
      </c>
      <c r="I18" s="59"/>
      <c r="J18" s="60">
        <f>I18/$I$2</f>
        <v>0</v>
      </c>
      <c r="K18" s="15"/>
    </row>
    <row r="19" spans="1:11" ht="21.75" customHeight="1">
      <c r="A19" s="102">
        <f t="shared" si="3"/>
        <v>0</v>
      </c>
      <c r="B19" s="76"/>
      <c r="C19" s="77"/>
      <c r="D19" s="78"/>
      <c r="E19" s="79"/>
      <c r="F19" s="83">
        <f>SUM(E19*A19)</f>
        <v>0</v>
      </c>
      <c r="I19" s="59"/>
      <c r="J19" s="60">
        <f>I19/$I$2</f>
        <v>0</v>
      </c>
    </row>
    <row r="20" spans="1:11" ht="21.75" customHeight="1">
      <c r="A20" s="102">
        <f t="shared" si="3"/>
        <v>0</v>
      </c>
      <c r="B20" s="84"/>
      <c r="C20" s="85"/>
      <c r="D20" s="86"/>
      <c r="E20" s="79"/>
      <c r="F20" s="87">
        <f>SUM(E20*A20)</f>
        <v>0</v>
      </c>
      <c r="I20" s="61"/>
      <c r="J20" s="62">
        <f>I20/$I$2</f>
        <v>0</v>
      </c>
    </row>
    <row r="21" spans="1:11" ht="22.5" customHeight="1">
      <c r="A21" s="48" t="s">
        <v>19</v>
      </c>
      <c r="B21" s="49"/>
      <c r="C21" s="35"/>
      <c r="D21" s="50"/>
      <c r="E21" s="50"/>
      <c r="F21" s="51"/>
      <c r="J21" s="136">
        <f>SUM(J4:J20)</f>
        <v>0.38750000000000001</v>
      </c>
    </row>
    <row r="22" spans="1:11" ht="34.5" customHeight="1">
      <c r="A22" s="226" t="s">
        <v>149</v>
      </c>
      <c r="B22" s="227"/>
      <c r="C22" s="227"/>
      <c r="D22" s="227"/>
      <c r="E22" s="227"/>
      <c r="F22" s="228"/>
    </row>
    <row r="23" spans="1:11" ht="34.5" customHeight="1">
      <c r="A23" s="229"/>
      <c r="B23" s="230"/>
      <c r="C23" s="230"/>
      <c r="D23" s="230"/>
      <c r="E23" s="230"/>
      <c r="F23" s="231"/>
    </row>
    <row r="24" spans="1:11" ht="34.5" customHeight="1">
      <c r="A24" s="232" t="s">
        <v>147</v>
      </c>
      <c r="B24" s="233"/>
      <c r="C24" s="233"/>
      <c r="D24" s="233"/>
      <c r="E24" s="233"/>
      <c r="F24" s="234"/>
    </row>
    <row r="25" spans="1:11" ht="34.5" customHeight="1">
      <c r="A25" s="229"/>
      <c r="B25" s="230"/>
      <c r="C25" s="230"/>
      <c r="D25" s="230"/>
      <c r="E25" s="230"/>
      <c r="F25" s="231"/>
    </row>
    <row r="26" spans="1:11" ht="34.5" customHeight="1">
      <c r="A26" s="232" t="s">
        <v>148</v>
      </c>
      <c r="B26" s="233"/>
      <c r="C26" s="233"/>
      <c r="D26" s="233"/>
      <c r="E26" s="233"/>
      <c r="F26" s="234"/>
    </row>
    <row r="27" spans="1:11" ht="34.5" customHeight="1">
      <c r="A27" s="229"/>
      <c r="B27" s="230"/>
      <c r="C27" s="230"/>
      <c r="D27" s="230"/>
      <c r="E27" s="230"/>
      <c r="F27" s="231"/>
    </row>
    <row r="28" spans="1:11" ht="25.5" customHeight="1">
      <c r="A28" s="202"/>
      <c r="B28" s="203"/>
      <c r="C28" s="203"/>
      <c r="D28" s="203"/>
      <c r="E28" s="203"/>
      <c r="F28" s="204"/>
    </row>
    <row r="29" spans="1:11" ht="25.5" customHeight="1">
      <c r="A29" s="199"/>
      <c r="B29" s="200"/>
      <c r="C29" s="200"/>
      <c r="D29" s="200"/>
      <c r="E29" s="200"/>
      <c r="F29" s="201"/>
    </row>
    <row r="30" spans="1:11" ht="25.5" customHeight="1">
      <c r="A30" s="199"/>
      <c r="B30" s="200"/>
      <c r="C30" s="200"/>
      <c r="D30" s="200"/>
      <c r="E30" s="200"/>
      <c r="F30" s="201"/>
    </row>
    <row r="31" spans="1:11" ht="25.5" customHeight="1">
      <c r="A31" s="202"/>
      <c r="B31" s="203"/>
      <c r="C31" s="203"/>
      <c r="D31" s="203"/>
      <c r="E31" s="203"/>
      <c r="F31" s="204"/>
    </row>
    <row r="32" spans="1:11" ht="25.5" customHeight="1">
      <c r="A32" s="196"/>
      <c r="B32" s="197"/>
      <c r="C32" s="197"/>
      <c r="D32" s="197"/>
      <c r="E32" s="197"/>
      <c r="F32" s="198"/>
    </row>
    <row r="33" spans="5:5" ht="42.6" customHeight="1">
      <c r="E33"/>
    </row>
    <row r="34" spans="5:5">
      <c r="E34"/>
    </row>
    <row r="35" spans="5:5">
      <c r="E35"/>
    </row>
    <row r="37" spans="5:5">
      <c r="E37"/>
    </row>
    <row r="38" spans="5:5">
      <c r="E38"/>
    </row>
  </sheetData>
  <mergeCells count="15">
    <mergeCell ref="A32:F32"/>
    <mergeCell ref="A31:F31"/>
    <mergeCell ref="A30:F30"/>
    <mergeCell ref="D9:E9"/>
    <mergeCell ref="I1:J1"/>
    <mergeCell ref="A28:F28"/>
    <mergeCell ref="A29:F29"/>
    <mergeCell ref="B5:E8"/>
    <mergeCell ref="B10:E12"/>
    <mergeCell ref="D4:E4"/>
    <mergeCell ref="A22:F23"/>
    <mergeCell ref="A24:F25"/>
    <mergeCell ref="B14:E15"/>
    <mergeCell ref="A26:F27"/>
    <mergeCell ref="D13:E13"/>
  </mergeCells>
  <phoneticPr fontId="0" type="noConversion"/>
  <hyperlinks>
    <hyperlink ref="B9" r:id="rId1" display="https://www.google.ch/url?sa=i&amp;rct=j&amp;q=&amp;esrc=s&amp;source=images&amp;cd=&amp;cad=rja&amp;uact=8&amp;ved=2ahUKEwjLtNLUwPbkAhVR16QKHeO0AkYQjhx6BAgBEAI&amp;url=https%3A%2F%2Fwww.vaud-terroirs.ch%2Fde%2FP4414%2Fsaucisson-vaudois-igp&amp;psig=AOvVaw3a_f2vnkhO3jyDItGHtIN2&amp;ust=1569862645725425" xr:uid="{6AD64091-7DF0-4331-BCFA-6B47EA7C1FDC}"/>
  </hyperlinks>
  <pageMargins left="0.63" right="0.3" top="0.39370078740157483" bottom="0.34375" header="0.23622047244094491" footer="0.19685039370078741"/>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00"/>
  </sheetPr>
  <dimension ref="A1:Q40"/>
  <sheetViews>
    <sheetView showZeros="0" zoomScaleNormal="100" workbookViewId="0">
      <selection activeCell="A24" sqref="A24:F24"/>
    </sheetView>
  </sheetViews>
  <sheetFormatPr baseColWidth="10" defaultColWidth="11.42578125" defaultRowHeight="12.75"/>
  <cols>
    <col min="1" max="1" width="10" customWidth="1"/>
    <col min="2" max="2" width="9" customWidth="1"/>
    <col min="3" max="3" width="30.42578125" customWidth="1"/>
    <col min="4" max="4" width="15.85546875" customWidth="1"/>
    <col min="5" max="5" width="14.5703125" style="20" customWidth="1"/>
    <col min="6" max="6" width="15.42578125" customWidth="1"/>
    <col min="7" max="7" width="2.28515625" customWidth="1"/>
    <col min="8" max="8" width="2.5703125" customWidth="1"/>
  </cols>
  <sheetData>
    <row r="1" spans="1:17" ht="26.25" customHeight="1">
      <c r="A1" s="40"/>
      <c r="B1" s="6"/>
      <c r="C1" s="6"/>
      <c r="D1" s="6"/>
      <c r="E1" s="25" t="s">
        <v>20</v>
      </c>
      <c r="F1" s="26">
        <f>SUM(Menu!B3)</f>
        <v>45029</v>
      </c>
      <c r="I1" s="185" t="s">
        <v>5</v>
      </c>
      <c r="J1" s="186"/>
    </row>
    <row r="2" spans="1:17" s="1" customFormat="1" ht="23.25" customHeight="1">
      <c r="A2" s="33">
        <f>Menu!B12</f>
        <v>0</v>
      </c>
      <c r="B2" s="34"/>
      <c r="C2" s="34"/>
      <c r="D2" s="32"/>
      <c r="E2" s="27" t="s">
        <v>21</v>
      </c>
      <c r="F2" s="28">
        <f>SUM(Hauptgang!F2)</f>
        <v>4</v>
      </c>
      <c r="I2" s="29"/>
      <c r="J2" s="18" t="s">
        <v>2</v>
      </c>
    </row>
    <row r="3" spans="1:17" s="8" customFormat="1" ht="21" customHeight="1">
      <c r="A3" s="10" t="s">
        <v>1</v>
      </c>
      <c r="B3" s="45" t="s">
        <v>0</v>
      </c>
      <c r="C3" s="11" t="s">
        <v>9</v>
      </c>
      <c r="D3" s="30" t="s">
        <v>8</v>
      </c>
      <c r="E3" s="19" t="s">
        <v>6</v>
      </c>
      <c r="F3" s="7" t="s">
        <v>7</v>
      </c>
      <c r="I3" s="19" t="s">
        <v>11</v>
      </c>
      <c r="J3" s="9" t="s">
        <v>3</v>
      </c>
      <c r="L3" s="1"/>
      <c r="M3" s="1"/>
      <c r="N3" s="1"/>
      <c r="O3" s="1"/>
      <c r="P3" s="1"/>
      <c r="Q3" s="1"/>
    </row>
    <row r="4" spans="1:17" ht="21.75" customHeight="1">
      <c r="A4" s="74" t="e">
        <f t="shared" ref="A4:A20" si="0">ROUND(SUM(J4*$F$2),2)</f>
        <v>#DIV/0!</v>
      </c>
      <c r="B4" s="72"/>
      <c r="C4" s="77"/>
      <c r="D4" s="78"/>
      <c r="E4" s="73"/>
      <c r="F4" s="74" t="e">
        <f>SUM(E4*A4)</f>
        <v>#DIV/0!</v>
      </c>
      <c r="I4" s="57"/>
      <c r="J4" s="58" t="e">
        <f t="shared" ref="J4:J20" si="1">I4/$I$2</f>
        <v>#DIV/0!</v>
      </c>
      <c r="K4" s="36"/>
      <c r="L4" s="1"/>
      <c r="M4" s="1"/>
      <c r="N4" s="1"/>
      <c r="O4" s="1"/>
      <c r="P4" s="1"/>
      <c r="Q4" s="1"/>
    </row>
    <row r="5" spans="1:17" ht="21.75" customHeight="1">
      <c r="A5" s="99" t="e">
        <f t="shared" si="0"/>
        <v>#DIV/0!</v>
      </c>
      <c r="B5" s="76"/>
      <c r="C5" s="77"/>
      <c r="D5" s="82"/>
      <c r="E5" s="79"/>
      <c r="F5" s="80" t="e">
        <f>SUM(E5*A5)</f>
        <v>#DIV/0!</v>
      </c>
      <c r="I5" s="59"/>
      <c r="J5" s="60" t="e">
        <f t="shared" si="1"/>
        <v>#DIV/0!</v>
      </c>
      <c r="L5" s="1"/>
      <c r="M5" s="1"/>
      <c r="N5" s="1"/>
      <c r="O5" s="1"/>
      <c r="P5" s="1"/>
      <c r="Q5" s="1"/>
    </row>
    <row r="6" spans="1:17" ht="21.75" customHeight="1">
      <c r="A6" s="99" t="e">
        <f t="shared" si="0"/>
        <v>#DIV/0!</v>
      </c>
      <c r="B6" s="76"/>
      <c r="C6" s="77"/>
      <c r="D6" s="78"/>
      <c r="E6" s="79"/>
      <c r="F6" s="80" t="e">
        <f t="shared" ref="F6:F20" si="2">SUM(E6*A6)</f>
        <v>#DIV/0!</v>
      </c>
      <c r="I6" s="59"/>
      <c r="J6" s="60" t="e">
        <f t="shared" si="1"/>
        <v>#DIV/0!</v>
      </c>
      <c r="L6" s="1"/>
      <c r="M6" s="1"/>
      <c r="N6" s="1"/>
      <c r="O6" s="1"/>
      <c r="P6" s="1"/>
      <c r="Q6" s="1"/>
    </row>
    <row r="7" spans="1:17" ht="21.75" customHeight="1">
      <c r="A7" s="99" t="e">
        <f t="shared" si="0"/>
        <v>#DIV/0!</v>
      </c>
      <c r="B7" s="76"/>
      <c r="C7" s="77"/>
      <c r="D7" s="78"/>
      <c r="E7" s="79"/>
      <c r="F7" s="80" t="e">
        <f t="shared" si="2"/>
        <v>#DIV/0!</v>
      </c>
      <c r="I7" s="59"/>
      <c r="J7" s="60" t="e">
        <f t="shared" si="1"/>
        <v>#DIV/0!</v>
      </c>
      <c r="L7" s="1"/>
      <c r="M7" s="1"/>
      <c r="N7" s="1"/>
      <c r="O7" s="1"/>
      <c r="P7" s="1"/>
      <c r="Q7" s="1"/>
    </row>
    <row r="8" spans="1:17" ht="21.75" customHeight="1">
      <c r="A8" s="99" t="e">
        <f t="shared" si="0"/>
        <v>#DIV/0!</v>
      </c>
      <c r="B8" s="76"/>
      <c r="C8" s="77"/>
      <c r="D8" s="82"/>
      <c r="E8" s="79"/>
      <c r="F8" s="80" t="e">
        <f t="shared" si="2"/>
        <v>#DIV/0!</v>
      </c>
      <c r="I8" s="59"/>
      <c r="J8" s="60" t="e">
        <f t="shared" si="1"/>
        <v>#DIV/0!</v>
      </c>
      <c r="L8" s="128"/>
      <c r="M8" s="128"/>
      <c r="N8" s="128"/>
      <c r="O8" s="128"/>
      <c r="P8" s="128"/>
      <c r="Q8" s="128"/>
    </row>
    <row r="9" spans="1:17" ht="21.75" customHeight="1">
      <c r="A9" s="99" t="e">
        <f t="shared" si="0"/>
        <v>#DIV/0!</v>
      </c>
      <c r="B9" s="76"/>
      <c r="C9" s="132"/>
      <c r="D9" s="82"/>
      <c r="E9" s="79"/>
      <c r="F9" s="80" t="e">
        <f t="shared" si="2"/>
        <v>#DIV/0!</v>
      </c>
      <c r="I9" s="59"/>
      <c r="J9" s="60" t="e">
        <f t="shared" si="1"/>
        <v>#DIV/0!</v>
      </c>
      <c r="L9" s="128"/>
      <c r="M9" s="128"/>
      <c r="N9" s="128"/>
      <c r="O9" s="128"/>
      <c r="P9" s="128"/>
      <c r="Q9" s="128"/>
    </row>
    <row r="10" spans="1:17" ht="21.75" customHeight="1">
      <c r="A10" s="99" t="e">
        <f t="shared" si="0"/>
        <v>#DIV/0!</v>
      </c>
      <c r="B10" s="76"/>
      <c r="C10" s="133"/>
      <c r="D10" s="82"/>
      <c r="E10" s="79"/>
      <c r="F10" s="80" t="e">
        <f t="shared" si="2"/>
        <v>#DIV/0!</v>
      </c>
      <c r="I10" s="59"/>
      <c r="J10" s="60" t="e">
        <f t="shared" si="1"/>
        <v>#DIV/0!</v>
      </c>
      <c r="L10" s="128"/>
      <c r="M10" s="128"/>
      <c r="N10" s="128"/>
      <c r="O10" s="128"/>
      <c r="P10" s="128"/>
      <c r="Q10" s="128"/>
    </row>
    <row r="11" spans="1:17" ht="21.75" customHeight="1">
      <c r="A11" s="99" t="e">
        <f t="shared" si="0"/>
        <v>#DIV/0!</v>
      </c>
      <c r="B11" s="76"/>
      <c r="C11" s="81"/>
      <c r="D11" s="78"/>
      <c r="E11" s="79"/>
      <c r="F11" s="80" t="e">
        <f t="shared" si="2"/>
        <v>#DIV/0!</v>
      </c>
      <c r="I11" s="59"/>
      <c r="J11" s="60" t="e">
        <f t="shared" si="1"/>
        <v>#DIV/0!</v>
      </c>
      <c r="L11" s="128"/>
      <c r="M11" s="128"/>
      <c r="N11" s="128"/>
      <c r="O11" s="128"/>
      <c r="P11" s="128"/>
      <c r="Q11" s="128"/>
    </row>
    <row r="12" spans="1:17" ht="21.75" customHeight="1">
      <c r="A12" s="99" t="e">
        <f t="shared" si="0"/>
        <v>#DIV/0!</v>
      </c>
      <c r="B12" s="76"/>
      <c r="C12" s="81"/>
      <c r="D12" s="78"/>
      <c r="E12" s="79"/>
      <c r="F12" s="80" t="e">
        <f t="shared" si="2"/>
        <v>#DIV/0!</v>
      </c>
      <c r="I12" s="59"/>
      <c r="J12" s="60" t="e">
        <f t="shared" si="1"/>
        <v>#DIV/0!</v>
      </c>
      <c r="L12" s="128"/>
      <c r="M12" s="128"/>
      <c r="N12" s="128"/>
      <c r="O12" s="128"/>
      <c r="P12" s="128"/>
      <c r="Q12" s="128"/>
    </row>
    <row r="13" spans="1:17" ht="21.75" customHeight="1">
      <c r="A13" s="99" t="e">
        <f t="shared" si="0"/>
        <v>#DIV/0!</v>
      </c>
      <c r="B13" s="76"/>
      <c r="C13" s="77"/>
      <c r="D13" s="82"/>
      <c r="E13" s="79"/>
      <c r="F13" s="80" t="e">
        <f t="shared" si="2"/>
        <v>#DIV/0!</v>
      </c>
      <c r="I13" s="59"/>
      <c r="J13" s="60" t="e">
        <f t="shared" si="1"/>
        <v>#DIV/0!</v>
      </c>
    </row>
    <row r="14" spans="1:17" ht="21.75" customHeight="1">
      <c r="A14" s="99" t="e">
        <f t="shared" si="0"/>
        <v>#DIV/0!</v>
      </c>
      <c r="B14" s="76"/>
      <c r="C14" s="132"/>
      <c r="D14" s="82"/>
      <c r="E14" s="79"/>
      <c r="F14" s="80" t="e">
        <f t="shared" si="2"/>
        <v>#DIV/0!</v>
      </c>
      <c r="I14" s="59"/>
      <c r="J14" s="60" t="e">
        <f t="shared" si="1"/>
        <v>#DIV/0!</v>
      </c>
    </row>
    <row r="15" spans="1:17" ht="21.75" customHeight="1">
      <c r="A15" s="99" t="e">
        <f t="shared" si="0"/>
        <v>#DIV/0!</v>
      </c>
      <c r="B15" s="76"/>
      <c r="C15" s="77"/>
      <c r="D15" s="78"/>
      <c r="E15" s="79"/>
      <c r="F15" s="80" t="e">
        <f>SUM(E15*A15)</f>
        <v>#DIV/0!</v>
      </c>
      <c r="I15" s="59"/>
      <c r="J15" s="60" t="e">
        <f t="shared" si="1"/>
        <v>#DIV/0!</v>
      </c>
    </row>
    <row r="16" spans="1:17" ht="21.75" customHeight="1">
      <c r="A16" s="99" t="e">
        <f t="shared" si="0"/>
        <v>#DIV/0!</v>
      </c>
      <c r="B16" s="76"/>
      <c r="C16" s="132"/>
      <c r="D16" s="78"/>
      <c r="E16" s="79"/>
      <c r="F16" s="80" t="e">
        <f>SUM(E16*A16)</f>
        <v>#DIV/0!</v>
      </c>
      <c r="I16" s="59"/>
      <c r="J16" s="60" t="e">
        <f t="shared" si="1"/>
        <v>#DIV/0!</v>
      </c>
    </row>
    <row r="17" spans="1:10" ht="21.75" customHeight="1">
      <c r="A17" s="99" t="e">
        <f t="shared" si="0"/>
        <v>#DIV/0!</v>
      </c>
      <c r="B17" s="76"/>
      <c r="C17" s="77"/>
      <c r="D17" s="78"/>
      <c r="E17" s="79"/>
      <c r="F17" s="80" t="e">
        <f>SUM(E17*A17)</f>
        <v>#DIV/0!</v>
      </c>
      <c r="I17" s="59"/>
      <c r="J17" s="60" t="e">
        <f t="shared" si="1"/>
        <v>#DIV/0!</v>
      </c>
    </row>
    <row r="18" spans="1:10" ht="21.75" customHeight="1">
      <c r="A18" s="102" t="e">
        <f t="shared" si="0"/>
        <v>#DIV/0!</v>
      </c>
      <c r="B18" s="76"/>
      <c r="C18" s="77"/>
      <c r="D18" s="78"/>
      <c r="E18" s="79"/>
      <c r="F18" s="80" t="e">
        <f>SUM(E18*A18)</f>
        <v>#DIV/0!</v>
      </c>
      <c r="I18" s="59"/>
      <c r="J18" s="60" t="e">
        <f t="shared" si="1"/>
        <v>#DIV/0!</v>
      </c>
    </row>
    <row r="19" spans="1:10" ht="21.75" customHeight="1">
      <c r="A19" s="102" t="e">
        <f t="shared" si="0"/>
        <v>#DIV/0!</v>
      </c>
      <c r="B19" s="76"/>
      <c r="C19" s="77"/>
      <c r="D19" s="78"/>
      <c r="E19" s="79"/>
      <c r="F19" s="80" t="e">
        <f>SUM(E19*A19)</f>
        <v>#DIV/0!</v>
      </c>
      <c r="I19" s="59"/>
      <c r="J19" s="60" t="e">
        <f t="shared" si="1"/>
        <v>#DIV/0!</v>
      </c>
    </row>
    <row r="20" spans="1:10" ht="21.75" customHeight="1">
      <c r="A20" s="102" t="e">
        <f t="shared" si="0"/>
        <v>#DIV/0!</v>
      </c>
      <c r="B20" s="84"/>
      <c r="C20" s="85"/>
      <c r="D20" s="86"/>
      <c r="E20" s="79"/>
      <c r="F20" s="87" t="e">
        <f t="shared" si="2"/>
        <v>#DIV/0!</v>
      </c>
      <c r="I20" s="61"/>
      <c r="J20" s="62" t="e">
        <f t="shared" si="1"/>
        <v>#DIV/0!</v>
      </c>
    </row>
    <row r="21" spans="1:10" ht="22.5" customHeight="1">
      <c r="A21" s="48" t="s">
        <v>19</v>
      </c>
      <c r="B21" s="49"/>
      <c r="C21" s="49"/>
      <c r="D21" s="50" t="s">
        <v>38</v>
      </c>
      <c r="E21" s="50"/>
      <c r="F21" s="51"/>
    </row>
    <row r="22" spans="1:10" ht="34.5" customHeight="1">
      <c r="A22" s="238"/>
      <c r="B22" s="239"/>
      <c r="C22" s="239"/>
      <c r="D22" s="239"/>
      <c r="E22" s="239"/>
      <c r="F22" s="240"/>
    </row>
    <row r="23" spans="1:10" ht="33" customHeight="1">
      <c r="A23" s="199"/>
      <c r="B23" s="200"/>
      <c r="C23" s="200"/>
      <c r="D23" s="200"/>
      <c r="E23" s="200"/>
      <c r="F23" s="201"/>
    </row>
    <row r="24" spans="1:10" ht="33" customHeight="1">
      <c r="A24" s="199"/>
      <c r="B24" s="200"/>
      <c r="C24" s="200"/>
      <c r="D24" s="200"/>
      <c r="E24" s="200"/>
      <c r="F24" s="201"/>
    </row>
    <row r="25" spans="1:10" ht="33" customHeight="1">
      <c r="A25" s="199"/>
      <c r="B25" s="200"/>
      <c r="C25" s="200"/>
      <c r="D25" s="200"/>
      <c r="E25" s="200"/>
      <c r="F25" s="201"/>
    </row>
    <row r="26" spans="1:10" ht="36" customHeight="1">
      <c r="A26" s="199"/>
      <c r="B26" s="200"/>
      <c r="C26" s="200"/>
      <c r="D26" s="200"/>
      <c r="E26" s="200"/>
      <c r="F26" s="201"/>
    </row>
    <row r="27" spans="1:10" ht="29.25" customHeight="1">
      <c r="A27" s="202"/>
      <c r="B27" s="203"/>
      <c r="C27" s="203"/>
      <c r="D27" s="203"/>
      <c r="E27" s="203"/>
      <c r="F27" s="204"/>
    </row>
    <row r="28" spans="1:10" ht="29.25" customHeight="1">
      <c r="A28" s="202"/>
      <c r="B28" s="203"/>
      <c r="C28" s="203"/>
      <c r="D28" s="203"/>
      <c r="E28" s="203"/>
      <c r="F28" s="204"/>
    </row>
    <row r="29" spans="1:10" ht="29.25" customHeight="1">
      <c r="A29" s="202"/>
      <c r="B29" s="203"/>
      <c r="C29" s="203"/>
      <c r="D29" s="203"/>
      <c r="E29" s="203"/>
      <c r="F29" s="204"/>
    </row>
    <row r="30" spans="1:10" ht="29.25" customHeight="1">
      <c r="A30" s="202"/>
      <c r="B30" s="203"/>
      <c r="C30" s="203"/>
      <c r="D30" s="203"/>
      <c r="E30" s="203"/>
      <c r="F30" s="204"/>
    </row>
    <row r="31" spans="1:10" ht="29.25" customHeight="1">
      <c r="A31" s="202"/>
      <c r="B31" s="203"/>
      <c r="C31" s="203"/>
      <c r="D31" s="203"/>
      <c r="E31" s="203"/>
      <c r="F31" s="204"/>
    </row>
    <row r="32" spans="1:10" ht="23.25" customHeight="1">
      <c r="A32" s="196"/>
      <c r="B32" s="197"/>
      <c r="C32" s="197"/>
      <c r="D32" s="197"/>
      <c r="E32" s="197"/>
      <c r="F32" s="198"/>
    </row>
    <row r="33" spans="5:5" ht="13.15" customHeight="1">
      <c r="E33"/>
    </row>
    <row r="34" spans="5:5" ht="18" customHeight="1">
      <c r="E34"/>
    </row>
    <row r="35" spans="5:5" ht="39" customHeight="1">
      <c r="E35"/>
    </row>
    <row r="36" spans="5:5" ht="18" customHeight="1">
      <c r="E36"/>
    </row>
    <row r="38" spans="5:5" ht="22.9" customHeight="1">
      <c r="E38"/>
    </row>
    <row r="39" spans="5:5" ht="13.15" customHeight="1">
      <c r="E39"/>
    </row>
    <row r="40" spans="5:5" ht="13.15" customHeight="1"/>
  </sheetData>
  <mergeCells count="12">
    <mergeCell ref="A31:F31"/>
    <mergeCell ref="A32:F32"/>
    <mergeCell ref="I1:J1"/>
    <mergeCell ref="A26:F26"/>
    <mergeCell ref="A27:F27"/>
    <mergeCell ref="A22:F22"/>
    <mergeCell ref="A23:F23"/>
    <mergeCell ref="A24:F24"/>
    <mergeCell ref="A25:F25"/>
    <mergeCell ref="A28:F28"/>
    <mergeCell ref="A29:F29"/>
    <mergeCell ref="A30:F30"/>
  </mergeCells>
  <phoneticPr fontId="0" type="noConversion"/>
  <pageMargins left="0.63" right="0.3" top="0.39370078740157483" bottom="0.43307086614173229" header="0.23622047244094491"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00"/>
  </sheetPr>
  <dimension ref="A1:R39"/>
  <sheetViews>
    <sheetView showZeros="0" zoomScaleNormal="100" workbookViewId="0">
      <selection activeCell="A22" sqref="A22:F22"/>
    </sheetView>
  </sheetViews>
  <sheetFormatPr baseColWidth="10" defaultColWidth="11.42578125" defaultRowHeight="12.75" outlineLevelCol="1"/>
  <cols>
    <col min="1" max="1" width="10" customWidth="1"/>
    <col min="2" max="2" width="9" customWidth="1"/>
    <col min="3" max="3" width="32" customWidth="1"/>
    <col min="4" max="4" width="14.28515625" customWidth="1"/>
    <col min="5" max="5" width="14.5703125" style="20" customWidth="1"/>
    <col min="6" max="6" width="15.42578125" customWidth="1"/>
    <col min="7" max="7" width="2.28515625" customWidth="1"/>
    <col min="8" max="8" width="2.5703125" customWidth="1"/>
    <col min="9" max="9" width="13.140625" customWidth="1" outlineLevel="1"/>
    <col min="10" max="10" width="10.42578125" customWidth="1" outlineLevel="1"/>
    <col min="11" max="11" width="2.5703125" customWidth="1"/>
    <col min="12" max="12" width="19.7109375" style="13" customWidth="1"/>
    <col min="13" max="13" width="14.42578125" customWidth="1"/>
    <col min="14" max="14" width="13" customWidth="1"/>
    <col min="15" max="15" width="4" bestFit="1" customWidth="1"/>
  </cols>
  <sheetData>
    <row r="1" spans="1:18" ht="26.25" customHeight="1">
      <c r="A1" s="40"/>
      <c r="B1" s="6"/>
      <c r="C1" s="6"/>
      <c r="D1" s="6"/>
      <c r="E1" s="25" t="s">
        <v>20</v>
      </c>
      <c r="F1" s="26">
        <f>SUM(Menu!B3)</f>
        <v>45029</v>
      </c>
      <c r="I1" s="185" t="s">
        <v>5</v>
      </c>
      <c r="J1" s="186"/>
      <c r="M1" s="8"/>
    </row>
    <row r="2" spans="1:18" s="1" customFormat="1" ht="23.25" customHeight="1">
      <c r="A2" s="33" t="str">
        <f>Menu!B13</f>
        <v>Papet vaudois</v>
      </c>
      <c r="B2" s="34"/>
      <c r="C2" s="34"/>
      <c r="D2" s="32"/>
      <c r="E2" s="27" t="s">
        <v>21</v>
      </c>
      <c r="F2" s="28">
        <f>SUM(Beilage1!F2)</f>
        <v>4</v>
      </c>
      <c r="I2" s="29">
        <v>4</v>
      </c>
      <c r="J2" s="18" t="s">
        <v>2</v>
      </c>
      <c r="L2" s="241" t="s">
        <v>25</v>
      </c>
      <c r="M2" s="242"/>
      <c r="N2"/>
      <c r="O2"/>
    </row>
    <row r="3" spans="1:18" s="8" customFormat="1" ht="21" customHeight="1">
      <c r="A3" s="10" t="s">
        <v>1</v>
      </c>
      <c r="B3" s="45" t="s">
        <v>0</v>
      </c>
      <c r="C3" s="11" t="s">
        <v>9</v>
      </c>
      <c r="D3" s="30" t="s">
        <v>8</v>
      </c>
      <c r="E3" s="19" t="s">
        <v>6</v>
      </c>
      <c r="F3" s="7" t="s">
        <v>7</v>
      </c>
      <c r="I3" s="19" t="s">
        <v>11</v>
      </c>
      <c r="J3" s="9" t="s">
        <v>3</v>
      </c>
      <c r="L3" s="242"/>
      <c r="M3" s="242"/>
      <c r="N3"/>
      <c r="O3"/>
    </row>
    <row r="4" spans="1:18" ht="21.75" customHeight="1">
      <c r="A4" s="74">
        <f t="shared" ref="A4:A20" si="0">ROUND(SUM(J4*$F$2),2)</f>
        <v>0.8</v>
      </c>
      <c r="B4" s="72" t="s">
        <v>24</v>
      </c>
      <c r="C4" s="77" t="s">
        <v>78</v>
      </c>
      <c r="D4" s="78"/>
      <c r="E4" s="73"/>
      <c r="F4" s="74">
        <f t="shared" ref="F4:F10" si="1">SUM(E4*A4)</f>
        <v>0</v>
      </c>
      <c r="I4" s="57">
        <v>0.8</v>
      </c>
      <c r="J4" s="58">
        <f t="shared" ref="J4:J20" si="2">I4/$I$2</f>
        <v>0.2</v>
      </c>
      <c r="K4" s="15"/>
      <c r="L4" s="37" t="s">
        <v>26</v>
      </c>
      <c r="M4" s="37">
        <v>0.25</v>
      </c>
      <c r="N4" s="36"/>
      <c r="P4" s="36"/>
      <c r="Q4" s="37"/>
      <c r="R4" s="37"/>
    </row>
    <row r="5" spans="1:18" ht="21.75" customHeight="1">
      <c r="A5" s="80">
        <f t="shared" si="0"/>
        <v>0.8</v>
      </c>
      <c r="B5" s="76" t="s">
        <v>22</v>
      </c>
      <c r="C5" s="77" t="s">
        <v>44</v>
      </c>
      <c r="D5" s="82"/>
      <c r="E5" s="79"/>
      <c r="F5" s="80">
        <f t="shared" si="1"/>
        <v>0</v>
      </c>
      <c r="I5" s="59">
        <v>0.8</v>
      </c>
      <c r="J5" s="60">
        <f t="shared" si="2"/>
        <v>0.2</v>
      </c>
      <c r="K5" s="15"/>
      <c r="L5" s="37" t="s">
        <v>33</v>
      </c>
      <c r="M5" s="37">
        <v>1.25</v>
      </c>
      <c r="N5" s="36"/>
      <c r="P5" s="36"/>
      <c r="Q5" s="37"/>
      <c r="R5" s="37"/>
    </row>
    <row r="6" spans="1:18" ht="21.75" customHeight="1">
      <c r="A6" s="80">
        <f t="shared" si="0"/>
        <v>0.8</v>
      </c>
      <c r="B6" s="76" t="s">
        <v>24</v>
      </c>
      <c r="C6" s="77" t="s">
        <v>83</v>
      </c>
      <c r="D6" s="78"/>
      <c r="E6" s="79"/>
      <c r="F6" s="80">
        <f t="shared" si="1"/>
        <v>0</v>
      </c>
      <c r="I6" s="59">
        <v>0.8</v>
      </c>
      <c r="J6" s="60">
        <f t="shared" si="2"/>
        <v>0.2</v>
      </c>
      <c r="K6" s="15"/>
      <c r="L6" s="37" t="s">
        <v>22</v>
      </c>
      <c r="M6" s="37" t="s">
        <v>27</v>
      </c>
      <c r="N6" s="36"/>
      <c r="P6" s="36"/>
      <c r="Q6" s="37"/>
      <c r="R6" s="37"/>
    </row>
    <row r="7" spans="1:18" ht="21.75" customHeight="1">
      <c r="A7" s="80">
        <f t="shared" si="0"/>
        <v>0.8</v>
      </c>
      <c r="B7" s="76" t="s">
        <v>26</v>
      </c>
      <c r="C7" s="77" t="s">
        <v>79</v>
      </c>
      <c r="D7" s="78"/>
      <c r="E7" s="79"/>
      <c r="F7" s="80">
        <f t="shared" si="1"/>
        <v>0</v>
      </c>
      <c r="I7" s="59">
        <v>0.8</v>
      </c>
      <c r="J7" s="60">
        <f t="shared" si="2"/>
        <v>0.2</v>
      </c>
      <c r="K7" s="15"/>
      <c r="L7" s="37" t="s">
        <v>34</v>
      </c>
      <c r="M7" s="37" t="s">
        <v>31</v>
      </c>
      <c r="Q7" s="37"/>
    </row>
    <row r="8" spans="1:18" ht="21.75" customHeight="1">
      <c r="A8" s="80">
        <f t="shared" si="0"/>
        <v>0</v>
      </c>
      <c r="B8" s="76"/>
      <c r="C8" s="77" t="s">
        <v>84</v>
      </c>
      <c r="D8" s="82"/>
      <c r="E8" s="79"/>
      <c r="F8" s="80">
        <f t="shared" si="1"/>
        <v>0</v>
      </c>
      <c r="I8" s="59"/>
      <c r="J8" s="60">
        <f t="shared" si="2"/>
        <v>0</v>
      </c>
      <c r="K8" s="15"/>
      <c r="L8" s="37" t="s">
        <v>23</v>
      </c>
      <c r="M8" s="37">
        <v>1</v>
      </c>
      <c r="Q8" s="37"/>
    </row>
    <row r="9" spans="1:18" ht="21.75" customHeight="1">
      <c r="A9" s="80">
        <f t="shared" si="0"/>
        <v>0.1</v>
      </c>
      <c r="B9" s="76" t="s">
        <v>33</v>
      </c>
      <c r="C9" s="147" t="s">
        <v>162</v>
      </c>
      <c r="D9" s="82"/>
      <c r="E9" s="79"/>
      <c r="F9" s="80">
        <f t="shared" si="1"/>
        <v>0</v>
      </c>
      <c r="I9" s="59">
        <v>0.1</v>
      </c>
      <c r="J9" s="60">
        <f t="shared" si="2"/>
        <v>2.5000000000000001E-2</v>
      </c>
      <c r="K9" s="15"/>
      <c r="L9" s="37" t="s">
        <v>24</v>
      </c>
      <c r="M9" s="37" t="s">
        <v>28</v>
      </c>
      <c r="Q9" s="37"/>
    </row>
    <row r="10" spans="1:18" ht="21.75" customHeight="1">
      <c r="A10" s="80">
        <f t="shared" si="0"/>
        <v>0.2</v>
      </c>
      <c r="B10" s="76" t="s">
        <v>33</v>
      </c>
      <c r="C10" s="133" t="s">
        <v>80</v>
      </c>
      <c r="D10" s="82"/>
      <c r="E10" s="79"/>
      <c r="F10" s="80">
        <f t="shared" si="1"/>
        <v>0</v>
      </c>
      <c r="I10" s="59">
        <v>0.2</v>
      </c>
      <c r="J10" s="60">
        <f t="shared" si="2"/>
        <v>0.05</v>
      </c>
      <c r="K10" s="15"/>
      <c r="L10" s="37" t="s">
        <v>29</v>
      </c>
      <c r="M10" s="37" t="s">
        <v>30</v>
      </c>
      <c r="Q10" s="37"/>
    </row>
    <row r="11" spans="1:18" ht="21.75" customHeight="1">
      <c r="A11" s="80">
        <f t="shared" si="0"/>
        <v>0</v>
      </c>
      <c r="B11" s="76"/>
      <c r="C11" s="81" t="s">
        <v>82</v>
      </c>
      <c r="D11" s="78"/>
      <c r="E11" s="79"/>
      <c r="F11" s="80"/>
      <c r="I11" s="59"/>
      <c r="J11" s="60">
        <f t="shared" si="2"/>
        <v>0</v>
      </c>
      <c r="K11" s="15"/>
      <c r="L11" s="38" t="s">
        <v>32</v>
      </c>
      <c r="Q11" s="37"/>
    </row>
    <row r="12" spans="1:18" ht="21.75" customHeight="1">
      <c r="A12" s="80">
        <f t="shared" si="0"/>
        <v>0.4</v>
      </c>
      <c r="B12" s="76" t="s">
        <v>26</v>
      </c>
      <c r="C12" s="81" t="s">
        <v>85</v>
      </c>
      <c r="D12" s="78"/>
      <c r="E12" s="79"/>
      <c r="F12" s="80">
        <f>SUM(E12*A12)</f>
        <v>0</v>
      </c>
      <c r="I12" s="59">
        <v>0.4</v>
      </c>
      <c r="J12" s="60">
        <f t="shared" si="2"/>
        <v>0.1</v>
      </c>
      <c r="K12" s="15"/>
      <c r="M12" s="8"/>
      <c r="Q12" s="37"/>
    </row>
    <row r="13" spans="1:18" ht="21.75" customHeight="1">
      <c r="A13" s="80">
        <f t="shared" si="0"/>
        <v>0</v>
      </c>
      <c r="B13" s="76"/>
      <c r="C13" s="77" t="s">
        <v>76</v>
      </c>
      <c r="D13" s="82"/>
      <c r="E13" s="79"/>
      <c r="F13" s="80"/>
      <c r="I13" s="59"/>
      <c r="J13" s="60">
        <f t="shared" si="2"/>
        <v>0</v>
      </c>
      <c r="K13" s="15"/>
      <c r="M13" s="8"/>
      <c r="Q13" s="37"/>
    </row>
    <row r="14" spans="1:18" ht="21.75" customHeight="1">
      <c r="A14" s="80">
        <f t="shared" si="0"/>
        <v>0</v>
      </c>
      <c r="B14" s="76"/>
      <c r="C14" s="77" t="s">
        <v>77</v>
      </c>
      <c r="D14" s="82"/>
      <c r="E14" s="79"/>
      <c r="F14" s="80"/>
      <c r="I14" s="59"/>
      <c r="J14" s="60">
        <f t="shared" si="2"/>
        <v>0</v>
      </c>
      <c r="K14" s="15"/>
      <c r="M14" s="8"/>
      <c r="Q14" s="37"/>
    </row>
    <row r="15" spans="1:18" ht="21.75" customHeight="1">
      <c r="A15" s="80">
        <f t="shared" si="0"/>
        <v>0</v>
      </c>
      <c r="B15" s="76"/>
      <c r="C15" s="77" t="s">
        <v>81</v>
      </c>
      <c r="D15" s="78"/>
      <c r="E15" s="79"/>
      <c r="F15" s="80">
        <f>SUM(E15*A15)</f>
        <v>0</v>
      </c>
      <c r="I15" s="59"/>
      <c r="J15" s="60">
        <f t="shared" si="2"/>
        <v>0</v>
      </c>
      <c r="K15" s="15"/>
      <c r="M15" s="8"/>
      <c r="Q15" s="37"/>
    </row>
    <row r="16" spans="1:18" ht="21.75" customHeight="1">
      <c r="A16" s="80">
        <f t="shared" si="0"/>
        <v>0</v>
      </c>
      <c r="B16" s="76"/>
      <c r="C16" s="132" t="s">
        <v>89</v>
      </c>
      <c r="D16" s="78"/>
      <c r="E16" s="79"/>
      <c r="F16" s="80">
        <f>SUM(E16*A16)</f>
        <v>0</v>
      </c>
      <c r="I16" s="59"/>
      <c r="J16" s="60">
        <f t="shared" si="2"/>
        <v>0</v>
      </c>
      <c r="K16" s="15"/>
      <c r="M16" s="8"/>
      <c r="Q16" s="37"/>
    </row>
    <row r="17" spans="1:13" ht="21.75" customHeight="1">
      <c r="A17" s="143" t="s">
        <v>123</v>
      </c>
      <c r="B17" s="76"/>
      <c r="C17" s="77"/>
      <c r="D17" s="78"/>
      <c r="E17" s="79"/>
      <c r="F17" s="80"/>
      <c r="I17" s="59"/>
      <c r="J17" s="60">
        <f t="shared" si="2"/>
        <v>0</v>
      </c>
      <c r="K17" s="15"/>
      <c r="M17" s="8"/>
    </row>
    <row r="18" spans="1:13" ht="21.75" customHeight="1">
      <c r="A18" s="144">
        <v>1</v>
      </c>
      <c r="B18" s="76" t="s">
        <v>125</v>
      </c>
      <c r="C18" s="77" t="s">
        <v>124</v>
      </c>
      <c r="D18" s="243" t="s">
        <v>154</v>
      </c>
      <c r="E18" s="244"/>
      <c r="F18" s="245"/>
      <c r="I18" s="59"/>
      <c r="J18" s="60">
        <f t="shared" si="2"/>
        <v>0</v>
      </c>
      <c r="K18" s="15"/>
      <c r="M18" s="8"/>
    </row>
    <row r="19" spans="1:13" ht="21.75" customHeight="1">
      <c r="A19" s="144">
        <v>1</v>
      </c>
      <c r="B19" s="76" t="s">
        <v>125</v>
      </c>
      <c r="C19" s="77" t="s">
        <v>41</v>
      </c>
      <c r="D19" s="246"/>
      <c r="E19" s="247"/>
      <c r="F19" s="248"/>
      <c r="I19" s="59"/>
      <c r="J19" s="60">
        <f t="shared" si="2"/>
        <v>0</v>
      </c>
      <c r="M19" s="8"/>
    </row>
    <row r="20" spans="1:13" ht="21.75" customHeight="1">
      <c r="A20" s="83">
        <f t="shared" si="0"/>
        <v>0</v>
      </c>
      <c r="B20" s="84"/>
      <c r="C20" s="85"/>
      <c r="D20" s="86"/>
      <c r="E20" s="79"/>
      <c r="F20" s="87">
        <f>SUM(E20*A20)</f>
        <v>0</v>
      </c>
      <c r="I20" s="61"/>
      <c r="J20" s="62">
        <f t="shared" si="2"/>
        <v>0</v>
      </c>
      <c r="M20" s="8"/>
    </row>
    <row r="21" spans="1:13" ht="22.5" customHeight="1">
      <c r="A21" s="48" t="s">
        <v>19</v>
      </c>
      <c r="B21" s="49"/>
      <c r="C21" s="49"/>
      <c r="D21" s="50" t="s">
        <v>38</v>
      </c>
      <c r="E21" s="50"/>
      <c r="F21" s="51"/>
      <c r="M21" s="8"/>
    </row>
    <row r="22" spans="1:13" ht="34.5" customHeight="1">
      <c r="A22" s="205" t="s">
        <v>152</v>
      </c>
      <c r="B22" s="206"/>
      <c r="C22" s="206"/>
      <c r="D22" s="206"/>
      <c r="E22" s="206"/>
      <c r="F22" s="207"/>
      <c r="L22"/>
    </row>
    <row r="23" spans="1:13" ht="33" customHeight="1">
      <c r="A23" s="199" t="s">
        <v>153</v>
      </c>
      <c r="B23" s="200"/>
      <c r="C23" s="200"/>
      <c r="D23" s="200"/>
      <c r="E23" s="200"/>
      <c r="F23" s="201"/>
      <c r="L23"/>
    </row>
    <row r="24" spans="1:13" ht="33" customHeight="1">
      <c r="A24" s="199"/>
      <c r="B24" s="200"/>
      <c r="C24" s="200"/>
      <c r="D24" s="200"/>
      <c r="E24" s="200"/>
      <c r="F24" s="201"/>
      <c r="L24"/>
    </row>
    <row r="25" spans="1:13" ht="33" customHeight="1">
      <c r="A25" s="221"/>
      <c r="B25" s="222"/>
      <c r="C25" s="222"/>
      <c r="D25" s="222"/>
      <c r="E25" s="222"/>
      <c r="F25" s="223"/>
      <c r="L25"/>
    </row>
    <row r="26" spans="1:13" ht="36" customHeight="1">
      <c r="A26" s="199" t="s">
        <v>86</v>
      </c>
      <c r="B26" s="200"/>
      <c r="C26" s="200"/>
      <c r="D26" s="200"/>
      <c r="E26" s="200"/>
      <c r="F26" s="201"/>
      <c r="L26"/>
    </row>
    <row r="27" spans="1:13" ht="29.25" customHeight="1">
      <c r="A27" s="202"/>
      <c r="B27" s="203"/>
      <c r="C27" s="203"/>
      <c r="D27" s="203"/>
      <c r="E27" s="203"/>
      <c r="F27" s="204"/>
      <c r="L27" s="24"/>
    </row>
    <row r="28" spans="1:13" ht="29.25" customHeight="1">
      <c r="A28" s="202"/>
      <c r="B28" s="203"/>
      <c r="C28" s="203"/>
      <c r="D28" s="203"/>
      <c r="E28" s="203"/>
      <c r="F28" s="204"/>
      <c r="L28"/>
    </row>
    <row r="29" spans="1:13" ht="29.25" customHeight="1">
      <c r="A29" s="202"/>
      <c r="B29" s="203"/>
      <c r="C29" s="203"/>
      <c r="D29" s="203"/>
      <c r="E29" s="203"/>
      <c r="F29" s="204"/>
      <c r="L29"/>
    </row>
    <row r="30" spans="1:13" ht="29.25" customHeight="1">
      <c r="A30" s="202"/>
      <c r="B30" s="203"/>
      <c r="C30" s="203"/>
      <c r="D30" s="203"/>
      <c r="E30" s="203"/>
      <c r="F30" s="204"/>
      <c r="L30"/>
    </row>
    <row r="31" spans="1:13" ht="29.25" customHeight="1">
      <c r="A31" s="202"/>
      <c r="B31" s="203"/>
      <c r="C31" s="203"/>
      <c r="D31" s="203"/>
      <c r="E31" s="203"/>
      <c r="F31" s="204"/>
      <c r="L31"/>
    </row>
    <row r="32" spans="1:13" ht="29.25" customHeight="1">
      <c r="A32" s="196"/>
      <c r="B32" s="197"/>
      <c r="C32" s="197"/>
      <c r="D32" s="197"/>
      <c r="E32" s="197"/>
      <c r="F32" s="198"/>
    </row>
    <row r="33" spans="5:12">
      <c r="E33"/>
    </row>
    <row r="34" spans="5:12">
      <c r="E34"/>
    </row>
    <row r="35" spans="5:12">
      <c r="E35"/>
    </row>
    <row r="36" spans="5:12">
      <c r="E36"/>
    </row>
    <row r="38" spans="5:12" ht="14.25">
      <c r="E38"/>
      <c r="L38" s="39"/>
    </row>
    <row r="39" spans="5:12" ht="14.25">
      <c r="E39"/>
      <c r="L39" s="39"/>
    </row>
  </sheetData>
  <mergeCells count="12">
    <mergeCell ref="A31:F31"/>
    <mergeCell ref="A32:F32"/>
    <mergeCell ref="A26:F26"/>
    <mergeCell ref="A27:F27"/>
    <mergeCell ref="A28:F28"/>
    <mergeCell ref="A29:F29"/>
    <mergeCell ref="I1:J1"/>
    <mergeCell ref="L2:M3"/>
    <mergeCell ref="A22:F22"/>
    <mergeCell ref="A30:F30"/>
    <mergeCell ref="A23:F25"/>
    <mergeCell ref="D18:F19"/>
  </mergeCells>
  <pageMargins left="0.63" right="0.3" top="0.39370078740157483" bottom="0.43307086614173229" header="0.23622047244094491" footer="0.19685039370078741"/>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A1:M39"/>
  <sheetViews>
    <sheetView showZeros="0" zoomScale="96" zoomScaleNormal="96" workbookViewId="0">
      <selection activeCell="B22" sqref="B22:F22"/>
    </sheetView>
  </sheetViews>
  <sheetFormatPr baseColWidth="10" defaultColWidth="11.42578125" defaultRowHeight="12.75" outlineLevelCol="1"/>
  <cols>
    <col min="1" max="1" width="10" customWidth="1"/>
    <col min="2" max="2" width="9" customWidth="1"/>
    <col min="3" max="3" width="30.42578125" customWidth="1"/>
    <col min="4" max="4" width="15.85546875" customWidth="1"/>
    <col min="5" max="5" width="15.140625" style="20" customWidth="1"/>
    <col min="6" max="6" width="14.28515625" customWidth="1"/>
    <col min="7" max="7" width="2.28515625" customWidth="1"/>
    <col min="8" max="8" width="2.5703125" customWidth="1"/>
    <col min="9" max="9" width="13.140625" customWidth="1" outlineLevel="1"/>
    <col min="10" max="10" width="10.42578125" customWidth="1" outlineLevel="1"/>
    <col min="11" max="11" width="2.5703125" customWidth="1"/>
    <col min="12" max="12" width="4" bestFit="1" customWidth="1"/>
    <col min="13" max="13" width="28.5703125" bestFit="1" customWidth="1"/>
  </cols>
  <sheetData>
    <row r="1" spans="1:13" ht="26.25" customHeight="1">
      <c r="A1" s="40"/>
      <c r="B1" s="6"/>
      <c r="C1" s="6"/>
      <c r="D1" s="6"/>
      <c r="E1" s="25" t="s">
        <v>20</v>
      </c>
      <c r="F1" s="26">
        <f>SUM(Menu!B3)</f>
        <v>45029</v>
      </c>
      <c r="I1" s="185" t="s">
        <v>5</v>
      </c>
      <c r="J1" s="186"/>
    </row>
    <row r="2" spans="1:13" s="1" customFormat="1" ht="23.25" customHeight="1">
      <c r="A2" s="33" t="str">
        <f>Menu!B15</f>
        <v>Salée au sucre (Waadtländer Rahmkuchen)</v>
      </c>
      <c r="B2" s="119"/>
      <c r="C2" s="119"/>
      <c r="D2" s="32"/>
      <c r="E2" s="27" t="s">
        <v>21</v>
      </c>
      <c r="F2" s="28">
        <v>1</v>
      </c>
      <c r="I2" s="29">
        <v>1</v>
      </c>
      <c r="J2" s="18" t="s">
        <v>2</v>
      </c>
    </row>
    <row r="3" spans="1:13" s="8" customFormat="1" ht="21" customHeight="1">
      <c r="A3" s="10" t="s">
        <v>1</v>
      </c>
      <c r="B3" s="45" t="s">
        <v>0</v>
      </c>
      <c r="C3" s="11" t="s">
        <v>10</v>
      </c>
      <c r="D3" s="18" t="s">
        <v>8</v>
      </c>
      <c r="E3" s="19" t="s">
        <v>6</v>
      </c>
      <c r="F3" s="7" t="s">
        <v>7</v>
      </c>
      <c r="I3" s="19" t="s">
        <v>11</v>
      </c>
      <c r="J3" s="9" t="s">
        <v>3</v>
      </c>
    </row>
    <row r="4" spans="1:13" ht="21.75" customHeight="1">
      <c r="A4" s="74">
        <f>ROUND(SUM(J4*$F$2),2)</f>
        <v>0</v>
      </c>
      <c r="B4" s="65"/>
      <c r="C4" s="114" t="s">
        <v>59</v>
      </c>
      <c r="D4" s="262" t="s">
        <v>155</v>
      </c>
      <c r="E4" s="263"/>
      <c r="F4" s="83">
        <f t="shared" ref="F4:F12" si="0">SUM(E4*A4)</f>
        <v>0</v>
      </c>
      <c r="I4" s="57"/>
      <c r="J4" s="58">
        <f t="shared" ref="J4:J20" si="1">I4/$I$2</f>
        <v>0</v>
      </c>
      <c r="K4" s="15"/>
      <c r="M4" s="134"/>
    </row>
    <row r="5" spans="1:13" ht="21.75" customHeight="1">
      <c r="A5" s="80">
        <f t="shared" ref="A5:A20" si="2">ROUND(SUM(J5*$F$2),2)</f>
        <v>0.02</v>
      </c>
      <c r="B5" s="66" t="s">
        <v>26</v>
      </c>
      <c r="C5" s="67" t="s">
        <v>60</v>
      </c>
      <c r="D5" s="264" t="s">
        <v>156</v>
      </c>
      <c r="E5" s="265"/>
      <c r="F5" s="83">
        <f t="shared" si="0"/>
        <v>0</v>
      </c>
      <c r="I5" s="59">
        <v>1.4999999999999999E-2</v>
      </c>
      <c r="J5" s="60">
        <f t="shared" si="1"/>
        <v>1.4999999999999999E-2</v>
      </c>
      <c r="K5" s="15"/>
      <c r="M5" s="134"/>
    </row>
    <row r="6" spans="1:13" ht="21.75" customHeight="1">
      <c r="A6" s="142">
        <f t="shared" si="2"/>
        <v>1</v>
      </c>
      <c r="B6" s="66" t="s">
        <v>34</v>
      </c>
      <c r="C6" s="67" t="s">
        <v>40</v>
      </c>
      <c r="D6" s="264" t="s">
        <v>157</v>
      </c>
      <c r="E6" s="265"/>
      <c r="F6" s="83">
        <f t="shared" si="0"/>
        <v>0</v>
      </c>
      <c r="I6" s="59">
        <v>1</v>
      </c>
      <c r="J6" s="60">
        <f t="shared" si="1"/>
        <v>1</v>
      </c>
      <c r="K6" s="15"/>
      <c r="M6" s="134"/>
    </row>
    <row r="7" spans="1:13" ht="21.75" customHeight="1">
      <c r="A7" s="80">
        <f t="shared" si="2"/>
        <v>0.15</v>
      </c>
      <c r="B7" s="66" t="s">
        <v>33</v>
      </c>
      <c r="C7" s="67" t="s">
        <v>126</v>
      </c>
      <c r="D7" s="264" t="s">
        <v>158</v>
      </c>
      <c r="E7" s="265"/>
      <c r="F7" s="83">
        <f t="shared" si="0"/>
        <v>0</v>
      </c>
      <c r="I7" s="59">
        <v>0.15</v>
      </c>
      <c r="J7" s="60">
        <f t="shared" si="1"/>
        <v>0.15</v>
      </c>
      <c r="K7" s="15"/>
      <c r="M7" s="134"/>
    </row>
    <row r="8" spans="1:13" ht="21.75" customHeight="1">
      <c r="A8" s="80">
        <v>2.5000000000000001E-2</v>
      </c>
      <c r="B8" s="66" t="s">
        <v>26</v>
      </c>
      <c r="C8" s="67" t="s">
        <v>61</v>
      </c>
      <c r="D8" s="78"/>
      <c r="E8" s="68"/>
      <c r="F8" s="83">
        <f t="shared" si="0"/>
        <v>0</v>
      </c>
      <c r="I8" s="92">
        <v>2.5000000000000001E-2</v>
      </c>
      <c r="J8" s="60">
        <f t="shared" si="1"/>
        <v>2.5000000000000001E-2</v>
      </c>
      <c r="K8" s="15"/>
    </row>
    <row r="9" spans="1:13" ht="21.75" customHeight="1">
      <c r="A9" s="80">
        <f t="shared" si="2"/>
        <v>0.25</v>
      </c>
      <c r="B9" s="66" t="s">
        <v>26</v>
      </c>
      <c r="C9" s="67" t="s">
        <v>127</v>
      </c>
      <c r="D9" s="78"/>
      <c r="E9" s="68"/>
      <c r="F9" s="83">
        <f t="shared" si="0"/>
        <v>0</v>
      </c>
      <c r="I9" s="59">
        <v>0.25</v>
      </c>
      <c r="J9" s="60">
        <f t="shared" si="1"/>
        <v>0.25</v>
      </c>
      <c r="K9" s="15"/>
    </row>
    <row r="10" spans="1:13" ht="21.75" customHeight="1">
      <c r="A10" s="80">
        <f t="shared" si="2"/>
        <v>0.75</v>
      </c>
      <c r="B10" s="66" t="s">
        <v>34</v>
      </c>
      <c r="C10" s="67" t="s">
        <v>76</v>
      </c>
      <c r="D10" s="78"/>
      <c r="E10" s="68"/>
      <c r="F10" s="83">
        <f t="shared" si="0"/>
        <v>0</v>
      </c>
      <c r="I10" s="59">
        <v>0.75</v>
      </c>
      <c r="J10" s="60">
        <f t="shared" si="1"/>
        <v>0.75</v>
      </c>
      <c r="K10" s="15"/>
    </row>
    <row r="11" spans="1:13" ht="21.75" customHeight="1">
      <c r="A11" s="142">
        <f t="shared" si="2"/>
        <v>1</v>
      </c>
      <c r="B11" s="66" t="s">
        <v>24</v>
      </c>
      <c r="C11" s="67" t="s">
        <v>159</v>
      </c>
      <c r="D11" s="112"/>
      <c r="E11" s="120"/>
      <c r="F11" s="83">
        <f t="shared" si="0"/>
        <v>0</v>
      </c>
      <c r="I11" s="59">
        <v>1</v>
      </c>
      <c r="J11" s="60">
        <f t="shared" si="1"/>
        <v>1</v>
      </c>
      <c r="K11" s="15"/>
    </row>
    <row r="12" spans="1:13" ht="15" customHeight="1">
      <c r="A12" s="80">
        <f t="shared" si="2"/>
        <v>0</v>
      </c>
      <c r="B12" s="66"/>
      <c r="C12" s="67"/>
      <c r="D12" s="78"/>
      <c r="E12" s="68"/>
      <c r="F12" s="83">
        <f t="shared" si="0"/>
        <v>0</v>
      </c>
      <c r="I12" s="59"/>
      <c r="J12" s="60">
        <f t="shared" si="1"/>
        <v>0</v>
      </c>
      <c r="K12" s="15"/>
    </row>
    <row r="13" spans="1:13" ht="21.75" customHeight="1">
      <c r="A13" s="80">
        <f t="shared" si="2"/>
        <v>0</v>
      </c>
      <c r="B13" s="66"/>
      <c r="C13" s="114" t="s">
        <v>62</v>
      </c>
      <c r="D13" s="251" t="s">
        <v>87</v>
      </c>
      <c r="E13" s="252"/>
      <c r="F13" s="253"/>
      <c r="I13" s="59"/>
      <c r="J13" s="60">
        <f t="shared" si="1"/>
        <v>0</v>
      </c>
      <c r="K13" s="15"/>
    </row>
    <row r="14" spans="1:13" ht="21.75" customHeight="1">
      <c r="A14" s="142">
        <f t="shared" si="2"/>
        <v>1</v>
      </c>
      <c r="B14" s="66" t="s">
        <v>22</v>
      </c>
      <c r="C14" s="67" t="s">
        <v>41</v>
      </c>
      <c r="D14" s="78"/>
      <c r="E14" s="68"/>
      <c r="F14" s="83"/>
      <c r="I14" s="59">
        <v>1</v>
      </c>
      <c r="J14" s="60">
        <f t="shared" si="1"/>
        <v>1</v>
      </c>
      <c r="K14" s="15"/>
    </row>
    <row r="15" spans="1:13" ht="21.75" customHeight="1">
      <c r="A15" s="142">
        <f t="shared" si="2"/>
        <v>4</v>
      </c>
      <c r="B15" s="76" t="s">
        <v>22</v>
      </c>
      <c r="C15" s="67" t="s">
        <v>40</v>
      </c>
      <c r="D15" s="78"/>
      <c r="E15" s="68"/>
      <c r="F15" s="83">
        <f t="shared" ref="F15:F20" si="3">SUM(E15*A15)</f>
        <v>0</v>
      </c>
      <c r="I15" s="59">
        <v>4</v>
      </c>
      <c r="J15" s="60">
        <f t="shared" si="1"/>
        <v>4</v>
      </c>
      <c r="K15" s="15"/>
    </row>
    <row r="16" spans="1:13" ht="21.75" customHeight="1">
      <c r="A16" s="80">
        <f t="shared" si="2"/>
        <v>0.25</v>
      </c>
      <c r="B16" s="76" t="s">
        <v>33</v>
      </c>
      <c r="C16" s="67" t="s">
        <v>43</v>
      </c>
      <c r="D16" s="78"/>
      <c r="E16" s="68"/>
      <c r="F16" s="83">
        <f t="shared" si="3"/>
        <v>0</v>
      </c>
      <c r="I16" s="59">
        <v>0.25</v>
      </c>
      <c r="J16" s="60">
        <f t="shared" si="1"/>
        <v>0.25</v>
      </c>
      <c r="K16" s="15"/>
    </row>
    <row r="17" spans="1:12" ht="21.75" customHeight="1">
      <c r="A17" s="142">
        <f t="shared" si="2"/>
        <v>1</v>
      </c>
      <c r="B17" s="76" t="s">
        <v>34</v>
      </c>
      <c r="C17" s="67" t="s">
        <v>63</v>
      </c>
      <c r="D17" s="78"/>
      <c r="E17" s="68"/>
      <c r="F17" s="83">
        <f t="shared" si="3"/>
        <v>0</v>
      </c>
      <c r="I17" s="59">
        <v>1</v>
      </c>
      <c r="J17" s="60">
        <f t="shared" si="1"/>
        <v>1</v>
      </c>
      <c r="K17" s="15"/>
    </row>
    <row r="18" spans="1:12" ht="21.75" customHeight="1">
      <c r="A18" s="83">
        <f t="shared" si="2"/>
        <v>0</v>
      </c>
      <c r="B18" s="76"/>
      <c r="C18" s="67"/>
      <c r="D18" s="78"/>
      <c r="E18" s="68"/>
      <c r="F18" s="83">
        <f t="shared" si="3"/>
        <v>0</v>
      </c>
      <c r="I18" s="59"/>
      <c r="J18" s="60">
        <f t="shared" si="1"/>
        <v>0</v>
      </c>
      <c r="K18" s="15"/>
    </row>
    <row r="19" spans="1:12" ht="21.75" customHeight="1">
      <c r="A19" s="83"/>
      <c r="B19" s="76"/>
      <c r="C19" s="67"/>
      <c r="D19" s="78"/>
      <c r="E19" s="68"/>
      <c r="F19" s="83">
        <f t="shared" si="3"/>
        <v>0</v>
      </c>
      <c r="I19" s="59"/>
      <c r="J19" s="60">
        <f t="shared" si="1"/>
        <v>0</v>
      </c>
    </row>
    <row r="20" spans="1:12" ht="21.75" customHeight="1">
      <c r="A20" s="83">
        <f t="shared" si="2"/>
        <v>0</v>
      </c>
      <c r="B20" s="84"/>
      <c r="C20" s="85"/>
      <c r="D20" s="86"/>
      <c r="E20" s="79"/>
      <c r="F20" s="87">
        <f t="shared" si="3"/>
        <v>0</v>
      </c>
      <c r="I20" s="61"/>
      <c r="J20" s="62">
        <f t="shared" si="1"/>
        <v>0</v>
      </c>
    </row>
    <row r="21" spans="1:12" ht="22.5" customHeight="1">
      <c r="A21" s="48" t="s">
        <v>19</v>
      </c>
      <c r="B21" s="49">
        <v>4</v>
      </c>
      <c r="C21" s="35" t="s">
        <v>72</v>
      </c>
      <c r="D21" s="50"/>
      <c r="E21" s="50"/>
      <c r="F21" s="51"/>
    </row>
    <row r="22" spans="1:12" ht="30.75" customHeight="1">
      <c r="A22" s="116">
        <v>1</v>
      </c>
      <c r="B22" s="190" t="s">
        <v>168</v>
      </c>
      <c r="C22" s="191"/>
      <c r="D22" s="191"/>
      <c r="E22" s="191"/>
      <c r="F22" s="192"/>
    </row>
    <row r="23" spans="1:12" ht="30.75" customHeight="1">
      <c r="A23" s="115">
        <v>2</v>
      </c>
      <c r="B23" s="199" t="s">
        <v>70</v>
      </c>
      <c r="C23" s="200"/>
      <c r="D23" s="200"/>
      <c r="E23" s="200"/>
      <c r="F23" s="201"/>
    </row>
    <row r="24" spans="1:12" ht="24" customHeight="1">
      <c r="A24" s="115">
        <v>3</v>
      </c>
      <c r="B24" s="199" t="s">
        <v>66</v>
      </c>
      <c r="C24" s="200"/>
      <c r="D24" s="200"/>
      <c r="E24" s="200"/>
      <c r="F24" s="201"/>
    </row>
    <row r="25" spans="1:12" ht="30.75" customHeight="1">
      <c r="A25" s="249">
        <v>4</v>
      </c>
      <c r="B25" s="221" t="s">
        <v>67</v>
      </c>
      <c r="C25" s="222"/>
      <c r="D25" s="222"/>
      <c r="E25" s="222"/>
      <c r="F25" s="223"/>
    </row>
    <row r="26" spans="1:12" ht="30.75" customHeight="1">
      <c r="A26" s="250"/>
      <c r="B26" s="235"/>
      <c r="C26" s="236"/>
      <c r="D26" s="236"/>
      <c r="E26" s="236"/>
      <c r="F26" s="237"/>
    </row>
    <row r="27" spans="1:12" ht="30.75" customHeight="1">
      <c r="A27" s="115">
        <v>5</v>
      </c>
      <c r="B27" s="199" t="s">
        <v>68</v>
      </c>
      <c r="C27" s="200"/>
      <c r="D27" s="200"/>
      <c r="E27" s="200"/>
      <c r="F27" s="201"/>
    </row>
    <row r="28" spans="1:12" ht="39.75" customHeight="1">
      <c r="A28" s="115">
        <v>6</v>
      </c>
      <c r="B28" s="221" t="s">
        <v>69</v>
      </c>
      <c r="C28" s="222"/>
      <c r="D28" s="222"/>
      <c r="E28" s="222"/>
      <c r="F28" s="223"/>
      <c r="I28" s="98"/>
      <c r="J28" s="98"/>
      <c r="K28" s="98"/>
    </row>
    <row r="29" spans="1:12" ht="39.75" customHeight="1" thickBot="1">
      <c r="A29" s="118"/>
      <c r="B29" s="259"/>
      <c r="C29" s="260"/>
      <c r="D29" s="260"/>
      <c r="E29" s="260"/>
      <c r="F29" s="261"/>
      <c r="I29" s="98"/>
      <c r="J29" s="98"/>
      <c r="K29" s="98"/>
    </row>
    <row r="30" spans="1:12" ht="36" customHeight="1">
      <c r="A30" s="117" t="s">
        <v>71</v>
      </c>
      <c r="B30" s="257" t="s">
        <v>64</v>
      </c>
      <c r="C30" s="258"/>
      <c r="D30" s="258"/>
      <c r="E30" s="258"/>
      <c r="F30" s="258"/>
      <c r="I30" s="109"/>
      <c r="J30" s="109"/>
      <c r="K30" s="109"/>
      <c r="L30" s="109"/>
    </row>
    <row r="31" spans="1:12" ht="26.25" customHeight="1">
      <c r="A31" s="232" t="s">
        <v>65</v>
      </c>
      <c r="B31" s="233"/>
      <c r="C31" s="233"/>
      <c r="D31" s="233"/>
      <c r="E31" s="233"/>
      <c r="F31" s="234"/>
      <c r="I31" s="109"/>
      <c r="J31" s="109"/>
      <c r="K31" s="109"/>
      <c r="L31" s="109"/>
    </row>
    <row r="32" spans="1:12" ht="26.25" customHeight="1">
      <c r="A32" s="254"/>
      <c r="B32" s="255"/>
      <c r="C32" s="255"/>
      <c r="D32" s="255"/>
      <c r="E32" s="255"/>
      <c r="F32" s="256"/>
    </row>
    <row r="33" spans="5:5">
      <c r="E33"/>
    </row>
    <row r="34" spans="5:5">
      <c r="E34"/>
    </row>
    <row r="35" spans="5:5">
      <c r="E35"/>
    </row>
    <row r="36" spans="5:5">
      <c r="E36"/>
    </row>
    <row r="38" spans="5:5">
      <c r="E38"/>
    </row>
    <row r="39" spans="5:5">
      <c r="E39"/>
    </row>
  </sheetData>
  <mergeCells count="15">
    <mergeCell ref="A25:A26"/>
    <mergeCell ref="B22:F22"/>
    <mergeCell ref="I1:J1"/>
    <mergeCell ref="D13:F13"/>
    <mergeCell ref="A31:F32"/>
    <mergeCell ref="B30:F30"/>
    <mergeCell ref="B27:F27"/>
    <mergeCell ref="B28:F29"/>
    <mergeCell ref="B23:F23"/>
    <mergeCell ref="B24:F24"/>
    <mergeCell ref="B25:F26"/>
    <mergeCell ref="D4:E4"/>
    <mergeCell ref="D5:E5"/>
    <mergeCell ref="D6:E6"/>
    <mergeCell ref="D7:E7"/>
  </mergeCells>
  <phoneticPr fontId="0" type="noConversion"/>
  <hyperlinks>
    <hyperlink ref="C21" r:id="rId1" display="https://www.swissmilk.ch/de/rezepte-kochideen/rezepte/SM2021_W-CH_05/salee-au-sucre-waadtlaender-rahmkuchen/" xr:uid="{73932D06-81E9-47AB-B5A0-7265959D3323}"/>
  </hyperlinks>
  <pageMargins left="0.63" right="0.3" top="0.39370078740157483" bottom="0.43307086614173229" header="0.23622047244094491" footer="0.19685039370078741"/>
  <pageSetup paperSize="9" orientation="portrait" horizontalDpi="4294967293"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E86"/>
  <sheetViews>
    <sheetView showZeros="0" zoomScaleNormal="100" zoomScalePageLayoutView="77" workbookViewId="0">
      <selection activeCell="C56" sqref="C56"/>
    </sheetView>
  </sheetViews>
  <sheetFormatPr baseColWidth="10" defaultColWidth="9.140625" defaultRowHeight="11.25" customHeight="1"/>
  <cols>
    <col min="1" max="1" width="8.42578125" style="15" customWidth="1"/>
    <col min="2" max="2" width="8.5703125" style="15" customWidth="1"/>
    <col min="3" max="3" width="50.140625" style="15" customWidth="1"/>
    <col min="4" max="4" width="23.42578125" style="15" customWidth="1"/>
    <col min="5" max="5" width="6.42578125" style="17" customWidth="1"/>
    <col min="6" max="6" width="5.42578125" style="15" customWidth="1"/>
    <col min="7" max="16384" width="9.140625" style="15"/>
  </cols>
  <sheetData>
    <row r="1" spans="1:5" ht="16.5" customHeight="1">
      <c r="A1" s="46" t="s">
        <v>37</v>
      </c>
      <c r="B1" s="23"/>
      <c r="C1" s="21" t="s">
        <v>15</v>
      </c>
      <c r="D1" s="52">
        <f>Dessert!F1</f>
        <v>45029</v>
      </c>
      <c r="E1" s="16" t="s">
        <v>4</v>
      </c>
    </row>
    <row r="2" spans="1:5" s="36" customFormat="1" ht="17.25" customHeight="1">
      <c r="A2" s="149" t="s">
        <v>1</v>
      </c>
      <c r="B2" s="150" t="s">
        <v>0</v>
      </c>
      <c r="C2" s="151" t="s">
        <v>16</v>
      </c>
    </row>
    <row r="3" spans="1:5" s="36" customFormat="1" ht="17.25" customHeight="1">
      <c r="A3" s="152" t="str">
        <f>Vorspeise!A2</f>
        <v>Kalbsmilken gebraten auf Salat</v>
      </c>
      <c r="B3" s="153"/>
      <c r="C3" s="154"/>
      <c r="D3" s="155" t="s">
        <v>8</v>
      </c>
      <c r="E3" s="156"/>
    </row>
    <row r="4" spans="1:5" s="36" customFormat="1" ht="17.25" customHeight="1">
      <c r="A4" s="157">
        <f>SUM(Vorspeise!A4)</f>
        <v>0.4</v>
      </c>
      <c r="B4" s="158" t="str">
        <f>Vorspeise!B4</f>
        <v>Kg</v>
      </c>
      <c r="C4" s="159" t="str">
        <f>Vorspeise!C4</f>
        <v>Milken vom Schweizer Kalb</v>
      </c>
      <c r="D4" s="160" t="str">
        <f>Vorspeise!D4</f>
        <v>Ernesto</v>
      </c>
      <c r="E4" s="161"/>
    </row>
    <row r="5" spans="1:5" s="36" customFormat="1" ht="17.25" customHeight="1">
      <c r="A5" s="99">
        <f>SUM(Vorspeise!A6)</f>
        <v>0.03</v>
      </c>
      <c r="B5" s="162" t="str">
        <f>Vorspeise!B6</f>
        <v>Kg</v>
      </c>
      <c r="C5" s="163" t="str">
        <f>Vorspeise!C6</f>
        <v>Mehl</v>
      </c>
      <c r="D5" s="160">
        <f>Vorspeise!D6</f>
        <v>0</v>
      </c>
      <c r="E5" s="164"/>
    </row>
    <row r="6" spans="1:5" s="36" customFormat="1" ht="17.25" customHeight="1">
      <c r="A6" s="99">
        <f>SUM(Vorspeise!A7)</f>
        <v>0</v>
      </c>
      <c r="B6" s="162">
        <f>Vorspeise!B7</f>
        <v>0</v>
      </c>
      <c r="C6" s="163" t="str">
        <f>Vorspeise!C7</f>
        <v>Salz</v>
      </c>
      <c r="D6" s="160"/>
      <c r="E6" s="164"/>
    </row>
    <row r="7" spans="1:5" s="36" customFormat="1" ht="17.25" customHeight="1">
      <c r="A7" s="99">
        <f>SUM(Vorspeise!A8)</f>
        <v>0.04</v>
      </c>
      <c r="B7" s="162" t="str">
        <f>Vorspeise!B8</f>
        <v>Kg</v>
      </c>
      <c r="C7" s="163" t="str">
        <f>Vorspeise!C8</f>
        <v>Butter</v>
      </c>
      <c r="D7" s="160">
        <f>Vorspeise!D8</f>
        <v>0</v>
      </c>
      <c r="E7" s="164"/>
    </row>
    <row r="8" spans="1:5" s="36" customFormat="1" ht="17.25" customHeight="1">
      <c r="A8" s="99">
        <f>SUM(Vorspeise!A9)</f>
        <v>1.33</v>
      </c>
      <c r="B8" s="162" t="str">
        <f>Vorspeise!B9</f>
        <v>Zweige</v>
      </c>
      <c r="C8" s="163" t="str">
        <f>Vorspeise!C9</f>
        <v>Estragon</v>
      </c>
      <c r="D8" s="160">
        <f>Vorspeise!D9</f>
        <v>0</v>
      </c>
      <c r="E8" s="164"/>
    </row>
    <row r="9" spans="1:5" s="36" customFormat="1" ht="17.25" customHeight="1">
      <c r="A9" s="99">
        <f>SUM(Vorspeise!A10)</f>
        <v>0</v>
      </c>
      <c r="B9" s="162">
        <f>Vorspeise!B10</f>
        <v>0</v>
      </c>
      <c r="C9" s="163">
        <f>Vorspeise!C10</f>
        <v>0</v>
      </c>
      <c r="D9" s="160">
        <f>Vorspeise!D10</f>
        <v>0</v>
      </c>
      <c r="E9" s="164"/>
    </row>
    <row r="10" spans="1:5" s="36" customFormat="1" ht="17.25" customHeight="1">
      <c r="A10" s="99">
        <f>SUM(Vorspeise!A11)</f>
        <v>0.03</v>
      </c>
      <c r="B10" s="162" t="str">
        <f>Vorspeise!B11</f>
        <v>Kg</v>
      </c>
      <c r="C10" s="163" t="str">
        <f>Vorspeise!C11</f>
        <v>Schalotten, geschält, fein gehackt</v>
      </c>
      <c r="D10" s="160">
        <f>Vorspeise!D11</f>
        <v>0</v>
      </c>
      <c r="E10" s="164"/>
    </row>
    <row r="11" spans="1:5" s="36" customFormat="1" ht="17.25" customHeight="1">
      <c r="A11" s="99">
        <f>SUM(Vorspeise!A12)</f>
        <v>1.33</v>
      </c>
      <c r="B11" s="162" t="str">
        <f>Vorspeise!B12</f>
        <v>EL</v>
      </c>
      <c r="C11" s="163" t="str">
        <f>Vorspeise!C12</f>
        <v>Holundersirup</v>
      </c>
      <c r="D11" s="160">
        <f>Vorspeise!D12</f>
        <v>0</v>
      </c>
      <c r="E11" s="164"/>
    </row>
    <row r="12" spans="1:5" s="36" customFormat="1" ht="17.25" customHeight="1">
      <c r="A12" s="99">
        <f>SUM(Vorspeise!A13)</f>
        <v>0.08</v>
      </c>
      <c r="B12" s="162" t="str">
        <f>Vorspeise!B13</f>
        <v>Kg</v>
      </c>
      <c r="C12" s="163" t="str">
        <f>Vorspeise!C13</f>
        <v>Himbeeren</v>
      </c>
      <c r="D12" s="160">
        <f>Vorspeise!D13</f>
        <v>0</v>
      </c>
      <c r="E12" s="164"/>
    </row>
    <row r="13" spans="1:5" s="36" customFormat="1" ht="17.25" customHeight="1">
      <c r="A13" s="99">
        <f>SUM(Vorspeise!A14)</f>
        <v>2.67</v>
      </c>
      <c r="B13" s="162" t="str">
        <f>Vorspeise!B14</f>
        <v>EL</v>
      </c>
      <c r="C13" s="163" t="str">
        <f>Vorspeise!C14</f>
        <v>Himbeeressig</v>
      </c>
      <c r="D13" s="160">
        <f>Vorspeise!D14</f>
        <v>0</v>
      </c>
      <c r="E13" s="164"/>
    </row>
    <row r="14" spans="1:5" s="36" customFormat="1" ht="17.25" customHeight="1">
      <c r="A14" s="99">
        <f>SUM(Vorspeise!A15)</f>
        <v>4</v>
      </c>
      <c r="B14" s="162" t="str">
        <f>Vorspeise!B15</f>
        <v>EL</v>
      </c>
      <c r="C14" s="163" t="str">
        <f>Vorspeise!C15</f>
        <v>Baumnuss- oder Olivenöl</v>
      </c>
      <c r="D14" s="160">
        <f>Vorspeise!D15</f>
        <v>0</v>
      </c>
      <c r="E14" s="164"/>
    </row>
    <row r="15" spans="1:5" s="36" customFormat="1" ht="17.25" customHeight="1">
      <c r="A15" s="99">
        <f>SUM(Vorspeise!A16)</f>
        <v>0</v>
      </c>
      <c r="B15" s="162">
        <f>Vorspeise!B16</f>
        <v>0</v>
      </c>
      <c r="C15" s="163" t="str">
        <f>Vorspeise!C16</f>
        <v>Salz und Pfeffer</v>
      </c>
      <c r="D15" s="160">
        <f>Vorspeise!D16</f>
        <v>0</v>
      </c>
      <c r="E15" s="164"/>
    </row>
    <row r="16" spans="1:5" s="36" customFormat="1" ht="17.25" customHeight="1">
      <c r="A16" s="99">
        <f>SUM(Vorspeise!A17)</f>
        <v>0.13</v>
      </c>
      <c r="B16" s="162" t="str">
        <f>Vorspeise!B17</f>
        <v>Kg</v>
      </c>
      <c r="C16" s="163" t="str">
        <f>Vorspeise!C17</f>
        <v>Blattsalat</v>
      </c>
      <c r="D16" s="160">
        <f>Vorspeise!D17</f>
        <v>0</v>
      </c>
      <c r="E16" s="164"/>
    </row>
    <row r="17" spans="1:5" s="36" customFormat="1" ht="17.25" customHeight="1">
      <c r="A17" s="99">
        <f>SUM(Vorspeise!A18)</f>
        <v>0.03</v>
      </c>
      <c r="B17" s="162" t="str">
        <f>Vorspeise!B18</f>
        <v>Kg</v>
      </c>
      <c r="C17" s="163" t="str">
        <f>Vorspeise!C18</f>
        <v>Haselnüsse</v>
      </c>
      <c r="D17" s="160">
        <f>Vorspeise!D18</f>
        <v>0</v>
      </c>
      <c r="E17" s="164"/>
    </row>
    <row r="18" spans="1:5" s="36" customFormat="1" ht="17.25" customHeight="1">
      <c r="A18" s="99">
        <f>SUM(Vorspeise!A19)</f>
        <v>0</v>
      </c>
      <c r="B18" s="162">
        <f>Vorspeise!B19</f>
        <v>0</v>
      </c>
      <c r="C18" s="163">
        <f>Vorspeise!C19</f>
        <v>0</v>
      </c>
      <c r="D18" s="160">
        <f>Vorspeise!D17</f>
        <v>0</v>
      </c>
      <c r="E18" s="164"/>
    </row>
    <row r="19" spans="1:5" s="36" customFormat="1" ht="17.25" customHeight="1">
      <c r="A19" s="99">
        <f>SUM(Vorspeise!A20)</f>
        <v>0</v>
      </c>
      <c r="B19" s="162">
        <f>Vorspeise!B20</f>
        <v>0</v>
      </c>
      <c r="C19" s="163">
        <f>Vorspeise!C20</f>
        <v>0</v>
      </c>
      <c r="D19" s="160">
        <f>Vorspeise!D18</f>
        <v>0</v>
      </c>
      <c r="E19" s="164"/>
    </row>
    <row r="20" spans="1:5" s="36" customFormat="1" ht="17.25" customHeight="1">
      <c r="A20" s="152" t="str">
        <f>Suppe!A2</f>
        <v>Schnecken- oder Crevetten-Suppe flambiert</v>
      </c>
      <c r="B20" s="153"/>
      <c r="C20" s="154"/>
      <c r="D20" s="155" t="s">
        <v>8</v>
      </c>
      <c r="E20" s="156"/>
    </row>
    <row r="21" spans="1:5" s="36" customFormat="1" ht="17.25" customHeight="1">
      <c r="A21" s="99">
        <f>SUM(Suppe!A4)</f>
        <v>0.03</v>
      </c>
      <c r="B21" s="165" t="str">
        <f>Suppe!B4</f>
        <v>Kg</v>
      </c>
      <c r="C21" s="166" t="str">
        <f>Suppe!C4</f>
        <v>Butter</v>
      </c>
      <c r="D21" s="167" t="str">
        <f>Suppe!D4</f>
        <v xml:space="preserve">zusammen </v>
      </c>
      <c r="E21" s="168"/>
    </row>
    <row r="22" spans="1:5" s="36" customFormat="1" ht="17.25" customHeight="1">
      <c r="A22" s="99">
        <f>SUM(Suppe!A5)</f>
        <v>1</v>
      </c>
      <c r="B22" s="165" t="str">
        <f>Suppe!B5</f>
        <v>EL</v>
      </c>
      <c r="C22" s="166" t="str">
        <f>Suppe!C5</f>
        <v>Zwiebel fein gehackt</v>
      </c>
      <c r="D22" s="167" t="str">
        <f>Suppe!D5</f>
        <v xml:space="preserve">dünsten </v>
      </c>
      <c r="E22" s="168"/>
    </row>
    <row r="23" spans="1:5" s="36" customFormat="1" ht="17.25" customHeight="1">
      <c r="A23" s="99">
        <f>SUM(Suppe!A6)</f>
        <v>1</v>
      </c>
      <c r="B23" s="165" t="str">
        <f>Suppe!B6</f>
        <v>St</v>
      </c>
      <c r="C23" s="166" t="str">
        <f>Suppe!C6</f>
        <v>Knoblauch fein gehackt</v>
      </c>
      <c r="D23" s="167">
        <f>Suppe!D6</f>
        <v>0</v>
      </c>
      <c r="E23" s="168"/>
    </row>
    <row r="24" spans="1:5" s="36" customFormat="1" ht="17.25" customHeight="1">
      <c r="A24" s="99">
        <f>SUM(Suppe!A7)</f>
        <v>6</v>
      </c>
      <c r="B24" s="165" t="str">
        <f>Suppe!B7</f>
        <v>St</v>
      </c>
      <c r="C24" s="166" t="str">
        <f>Suppe!C7</f>
        <v>Schnecken vierteln oder Crevetten halbiert</v>
      </c>
      <c r="D24" s="167">
        <f>Suppe!D7</f>
        <v>0</v>
      </c>
      <c r="E24" s="168"/>
    </row>
    <row r="25" spans="1:5" s="36" customFormat="1" ht="17.25" customHeight="1">
      <c r="A25" s="99">
        <f>SUM(Suppe!A8)</f>
        <v>1</v>
      </c>
      <c r="B25" s="165" t="str">
        <f>Suppe!B8</f>
        <v>TL</v>
      </c>
      <c r="C25" s="166" t="str">
        <f>Suppe!C8</f>
        <v xml:space="preserve">Currypulver </v>
      </c>
      <c r="D25" s="167">
        <f>Suppe!E7</f>
        <v>0</v>
      </c>
      <c r="E25" s="168"/>
    </row>
    <row r="26" spans="1:5" s="36" customFormat="1" ht="17.25" customHeight="1">
      <c r="A26" s="99">
        <f>SUM(Suppe!A9)</f>
        <v>0.1</v>
      </c>
      <c r="B26" s="165" t="str">
        <f>Suppe!B9</f>
        <v>LT</v>
      </c>
      <c r="C26" s="166" t="str">
        <f>Suppe!C9</f>
        <v>Sherry dazugiessen und flambieren</v>
      </c>
      <c r="D26" s="167"/>
      <c r="E26" s="168"/>
    </row>
    <row r="27" spans="1:5" s="36" customFormat="1" ht="17.25" customHeight="1">
      <c r="A27" s="99">
        <f>SUM(Suppe!A10)</f>
        <v>0.4</v>
      </c>
      <c r="B27" s="165" t="str">
        <f>Suppe!B10</f>
        <v>Lt</v>
      </c>
      <c r="C27" s="166" t="str">
        <f>Suppe!C10</f>
        <v>Bouillon</v>
      </c>
      <c r="D27" s="167">
        <f>Suppe!E12</f>
        <v>0</v>
      </c>
      <c r="E27" s="168"/>
    </row>
    <row r="28" spans="1:5" s="36" customFormat="1" ht="17.25" customHeight="1">
      <c r="A28" s="99">
        <f>SUM(Suppe!A11)</f>
        <v>0</v>
      </c>
      <c r="B28" s="165">
        <f>Suppe!B11</f>
        <v>0</v>
      </c>
      <c r="C28" s="166" t="str">
        <f>Suppe!C11</f>
        <v>mit Cayenne und Pfeffer</v>
      </c>
      <c r="D28" s="167">
        <f>Suppe!E13</f>
        <v>0</v>
      </c>
      <c r="E28" s="168"/>
    </row>
    <row r="29" spans="1:5" s="36" customFormat="1" ht="17.25" customHeight="1">
      <c r="A29" s="99">
        <f>SUM(Suppe!A12)</f>
        <v>0</v>
      </c>
      <c r="B29" s="165">
        <f>Suppe!B12</f>
        <v>0</v>
      </c>
      <c r="C29" s="166" t="str">
        <f>Suppe!C12</f>
        <v>Gewürze nach belieben und einige Tropfen Zitronensaft</v>
      </c>
      <c r="D29" s="167">
        <f>Suppe!E14</f>
        <v>0</v>
      </c>
      <c r="E29" s="168"/>
    </row>
    <row r="30" spans="1:5" s="36" customFormat="1" ht="17.25" customHeight="1">
      <c r="A30" s="99">
        <f>SUM(Suppe!A13)</f>
        <v>0.06</v>
      </c>
      <c r="B30" s="165" t="str">
        <f>Suppe!B13</f>
        <v>Lt</v>
      </c>
      <c r="C30" s="166" t="str">
        <f>Suppe!C13</f>
        <v>Rahm flüssig</v>
      </c>
      <c r="D30" s="167">
        <f>Suppe!E15</f>
        <v>0</v>
      </c>
      <c r="E30" s="168"/>
    </row>
    <row r="31" spans="1:5" s="36" customFormat="1" ht="17.25" customHeight="1">
      <c r="A31" s="99">
        <f>SUM(Suppe!A14)</f>
        <v>0.06</v>
      </c>
      <c r="B31" s="165" t="str">
        <f>Suppe!B14</f>
        <v>Lt</v>
      </c>
      <c r="C31" s="166" t="str">
        <f>Suppe!C14</f>
        <v>Rahm geschlagen</v>
      </c>
      <c r="D31" s="167">
        <f>Suppe!E16</f>
        <v>0</v>
      </c>
      <c r="E31" s="168"/>
    </row>
    <row r="32" spans="1:5" s="36" customFormat="1" ht="17.25" customHeight="1">
      <c r="A32" s="99">
        <f>SUM(Suppe!A15)</f>
        <v>2</v>
      </c>
      <c r="B32" s="165" t="str">
        <f>Suppe!B15</f>
        <v>St</v>
      </c>
      <c r="C32" s="166" t="str">
        <f>Suppe!C15</f>
        <v>Salatblätter in Streifen zum Garnieren</v>
      </c>
      <c r="D32" s="160">
        <f>Suppe!E13</f>
        <v>0</v>
      </c>
      <c r="E32" s="164"/>
    </row>
    <row r="33" spans="1:5" s="36" customFormat="1" ht="17.25" customHeight="1">
      <c r="A33" s="99">
        <f>SUM(Suppe!A16)</f>
        <v>0</v>
      </c>
      <c r="B33" s="165">
        <f>Suppe!B16</f>
        <v>0</v>
      </c>
      <c r="C33" s="166">
        <f>Suppe!C16</f>
        <v>0</v>
      </c>
      <c r="D33" s="160">
        <f>Suppe!E14</f>
        <v>0</v>
      </c>
      <c r="E33" s="164"/>
    </row>
    <row r="34" spans="1:5" s="36" customFormat="1" ht="17.25" customHeight="1">
      <c r="A34" s="99">
        <f>SUM(Suppe!A17)</f>
        <v>0</v>
      </c>
      <c r="B34" s="165">
        <f>Suppe!B17</f>
        <v>0</v>
      </c>
      <c r="C34" s="166">
        <f>Suppe!C17</f>
        <v>0</v>
      </c>
      <c r="D34" s="160">
        <f>Suppe!E15</f>
        <v>0</v>
      </c>
      <c r="E34" s="164"/>
    </row>
    <row r="35" spans="1:5" s="36" customFormat="1" ht="17.25" customHeight="1">
      <c r="A35" s="99">
        <f>SUM(Suppe!A18)</f>
        <v>0</v>
      </c>
      <c r="B35" s="162">
        <f>Suppe!B17</f>
        <v>0</v>
      </c>
      <c r="C35" s="163">
        <f>Suppe!C17</f>
        <v>0</v>
      </c>
      <c r="D35" s="160">
        <f>Suppe!E16</f>
        <v>0</v>
      </c>
      <c r="E35" s="164"/>
    </row>
    <row r="36" spans="1:5" s="36" customFormat="1" ht="17.25" customHeight="1">
      <c r="A36" s="99">
        <f>SUM(Suppe!A19)</f>
        <v>0</v>
      </c>
      <c r="B36" s="162">
        <f>Suppe!B19</f>
        <v>0</v>
      </c>
      <c r="C36" s="163">
        <f>Suppe!C19</f>
        <v>0</v>
      </c>
      <c r="D36" s="160">
        <f>Suppe!D19</f>
        <v>0</v>
      </c>
      <c r="E36" s="164"/>
    </row>
    <row r="37" spans="1:5" s="36" customFormat="1" ht="17.25" customHeight="1">
      <c r="A37" s="99">
        <f>SUM(Suppe!A20)</f>
        <v>0</v>
      </c>
      <c r="B37" s="169">
        <f>Suppe!B20</f>
        <v>0</v>
      </c>
      <c r="C37" s="163">
        <f>Suppe!C20</f>
        <v>0</v>
      </c>
      <c r="D37" s="160">
        <f>Suppe!D20</f>
        <v>0</v>
      </c>
      <c r="E37" s="170"/>
    </row>
    <row r="38" spans="1:5" s="36" customFormat="1" ht="17.25" customHeight="1">
      <c r="A38" s="152" t="str">
        <f>Hauptgang!A2</f>
        <v>Saucisse aux Choux, Saucisson Vaudoise, Butefa</v>
      </c>
      <c r="B38" s="153"/>
      <c r="C38" s="154"/>
      <c r="D38" s="155" t="s">
        <v>8</v>
      </c>
      <c r="E38" s="156"/>
    </row>
    <row r="39" spans="1:5" s="36" customFormat="1" ht="17.25" customHeight="1">
      <c r="A39" s="99">
        <f>SUM(Hauptgang!A4)</f>
        <v>0.25</v>
      </c>
      <c r="B39" s="268" t="str">
        <f>Hauptgang!B4</f>
        <v xml:space="preserve">Saucisse aux choux </v>
      </c>
      <c r="C39" s="269"/>
      <c r="D39" s="160" t="str">
        <f>Hauptgang!D4</f>
        <v>1 Stück ca. 450 - 500 Gramm</v>
      </c>
      <c r="E39" s="164"/>
    </row>
    <row r="40" spans="1:5" s="36" customFormat="1" ht="17.25" customHeight="1">
      <c r="A40" s="99">
        <f>SUM(Hauptgang!A5)</f>
        <v>0</v>
      </c>
      <c r="B40" s="266" t="str">
        <f>Hauptgang!B5</f>
        <v xml:space="preserve">Die Kabiswurst vor dem Verzehr rund 45 Minuten lang ziehen lassen. Sie wird entweder ganz oder in zwei Hälften geschnitten, normalerweise mit dem berühmten «Papet vaudois» (Lauch-Kartoffel-Eintopf) serviert. Man schneidet sie auf und isst nur den Inhalt des Naturdarms. </v>
      </c>
      <c r="C40" s="267">
        <f>Hauptgang!C5</f>
        <v>0</v>
      </c>
      <c r="D40" s="160"/>
      <c r="E40" s="164"/>
    </row>
    <row r="41" spans="1:5" s="36" customFormat="1" ht="17.25" customHeight="1">
      <c r="A41" s="99">
        <f>SUM(Hauptgang!A6)</f>
        <v>0</v>
      </c>
      <c r="B41" s="162">
        <f>Hauptgang!B6</f>
        <v>0</v>
      </c>
      <c r="C41" s="163">
        <f>Hauptgang!C6</f>
        <v>0</v>
      </c>
      <c r="D41" s="160">
        <f>Hauptgang!D6</f>
        <v>0</v>
      </c>
      <c r="E41" s="164"/>
    </row>
    <row r="42" spans="1:5" s="36" customFormat="1" ht="17.25" customHeight="1">
      <c r="A42" s="99">
        <f>SUM(Hauptgang!A7)</f>
        <v>0</v>
      </c>
      <c r="B42" s="162">
        <f>Hauptgang!B7</f>
        <v>0</v>
      </c>
      <c r="C42" s="163">
        <f>Hauptgang!C7</f>
        <v>0</v>
      </c>
      <c r="D42" s="160">
        <f>Hauptgang!D7</f>
        <v>0</v>
      </c>
      <c r="E42" s="164"/>
    </row>
    <row r="43" spans="1:5" s="36" customFormat="1" ht="17.25" customHeight="1">
      <c r="A43" s="99">
        <f>SUM(Hauptgang!A8)</f>
        <v>0</v>
      </c>
      <c r="B43" s="162">
        <f>Hauptgang!B8</f>
        <v>0</v>
      </c>
      <c r="C43" s="163">
        <f>Hauptgang!C8</f>
        <v>0</v>
      </c>
      <c r="D43" s="160">
        <f>Hauptgang!D8</f>
        <v>0</v>
      </c>
      <c r="E43" s="164"/>
    </row>
    <row r="44" spans="1:5" s="36" customFormat="1" ht="17.25" customHeight="1">
      <c r="A44" s="99">
        <f>SUM(Hauptgang!A9)</f>
        <v>0.8</v>
      </c>
      <c r="B44" s="171" t="str">
        <f>Hauptgang!B9</f>
        <v xml:space="preserve">Saucisson vaudois </v>
      </c>
      <c r="C44" s="172"/>
      <c r="D44" s="160" t="str">
        <f>Hauptgang!D9</f>
        <v>1 Stück ca. 250 - 300  Gramm</v>
      </c>
      <c r="E44" s="164"/>
    </row>
    <row r="45" spans="1:5" s="36" customFormat="1" ht="17.25" customHeight="1">
      <c r="A45" s="99">
        <f>SUM(Hauptgang!A10)</f>
        <v>0</v>
      </c>
      <c r="B45" s="266" t="str">
        <f>Hauptgang!B10</f>
        <v>Die Saucisson vor dem Verzehr rund 45 Minuten lang ziehen lassen. Dann in Scheiben schneiden und mit dem Lauchgemüse zusammen geniessen</v>
      </c>
      <c r="C45" s="267">
        <f>Hauptgang!C10</f>
        <v>0</v>
      </c>
      <c r="D45" s="160">
        <f>Hauptgang!D10</f>
        <v>0</v>
      </c>
      <c r="E45" s="164"/>
    </row>
    <row r="46" spans="1:5" s="36" customFormat="1" ht="17.25" customHeight="1">
      <c r="A46" s="99">
        <f>SUM(Hauptgang!A11)</f>
        <v>0</v>
      </c>
      <c r="B46" s="162">
        <f>Hauptgang!B11</f>
        <v>0</v>
      </c>
      <c r="C46" s="163">
        <f>Hauptgang!C11</f>
        <v>0</v>
      </c>
      <c r="D46" s="160">
        <f>Hauptgang!D11</f>
        <v>0</v>
      </c>
      <c r="E46" s="164"/>
    </row>
    <row r="47" spans="1:5" s="36" customFormat="1" ht="17.25" customHeight="1">
      <c r="A47" s="99">
        <f>SUM(Hauptgang!A12)</f>
        <v>0</v>
      </c>
      <c r="B47" s="162">
        <f>Hauptgang!B12</f>
        <v>0</v>
      </c>
      <c r="C47" s="163">
        <f>Hauptgang!C12</f>
        <v>0</v>
      </c>
      <c r="D47" s="160">
        <f>Hauptgang!D12</f>
        <v>0</v>
      </c>
      <c r="E47" s="164"/>
    </row>
    <row r="48" spans="1:5" s="36" customFormat="1" ht="17.25" customHeight="1">
      <c r="A48" s="99">
        <f>SUM(Hauptgang!A13)</f>
        <v>0.5</v>
      </c>
      <c r="B48" s="163" t="str">
        <f>Hauptgang!B13</f>
        <v xml:space="preserve">Boutefa </v>
      </c>
      <c r="C48" s="173">
        <f>Hauptgang!C13</f>
        <v>0</v>
      </c>
      <c r="D48" s="160" t="str">
        <f>Hauptgang!D13</f>
        <v>1 Stück ca. 1000 -1300 Gramm</v>
      </c>
      <c r="E48" s="164"/>
    </row>
    <row r="49" spans="1:5" s="36" customFormat="1" ht="17.25" customHeight="1">
      <c r="A49" s="99">
        <f>SUM(Hauptgang!A14)</f>
        <v>0</v>
      </c>
      <c r="B49" s="266" t="str">
        <f>Hauptgang!B14</f>
        <v>Kochtipp: Im Wasser bei 75 °C ca. 70 - 80 Minuten erwärmen. Das Wasser darf nicht kochen.</v>
      </c>
      <c r="C49" s="267">
        <f>Hauptgang!C14</f>
        <v>0</v>
      </c>
      <c r="D49" s="160">
        <f>Hauptgang!D14</f>
        <v>0</v>
      </c>
      <c r="E49" s="164"/>
    </row>
    <row r="50" spans="1:5" s="53" customFormat="1" ht="14.25" customHeight="1">
      <c r="A50" s="63">
        <f>SUM(Hauptgang!A15)</f>
        <v>0</v>
      </c>
      <c r="B50" s="55">
        <f>Hauptgang!B15</f>
        <v>0</v>
      </c>
      <c r="C50" s="145">
        <f>Hauptgang!C15</f>
        <v>0</v>
      </c>
      <c r="D50" s="54">
        <f>Hauptgang!D29</f>
        <v>0</v>
      </c>
      <c r="E50" s="56"/>
    </row>
    <row r="51" spans="1:5" s="36" customFormat="1" ht="18.75" customHeight="1">
      <c r="A51" s="152" t="str">
        <f>Beilage2!A2</f>
        <v>Papet vaudois</v>
      </c>
      <c r="B51" s="153"/>
      <c r="C51" s="154"/>
      <c r="D51" s="155"/>
      <c r="E51" s="156"/>
    </row>
    <row r="52" spans="1:5" s="36" customFormat="1" ht="18.75" customHeight="1">
      <c r="A52" s="99">
        <f>SUM(Beilage2!A4)</f>
        <v>0.8</v>
      </c>
      <c r="B52" s="162" t="str">
        <f>Beilage2!B4</f>
        <v>Stk</v>
      </c>
      <c r="C52" s="163" t="str">
        <f>Beilage2!C4</f>
        <v>Zwiebel</v>
      </c>
      <c r="D52" s="160">
        <f>Beilage2!D4</f>
        <v>0</v>
      </c>
      <c r="E52" s="164"/>
    </row>
    <row r="53" spans="1:5" s="36" customFormat="1" ht="18.75" customHeight="1">
      <c r="A53" s="99">
        <f>SUM(Beilage2!A5)</f>
        <v>0.8</v>
      </c>
      <c r="B53" s="162" t="str">
        <f>Beilage2!B5</f>
        <v>EL</v>
      </c>
      <c r="C53" s="163" t="str">
        <f>Beilage2!C5</f>
        <v>Butter</v>
      </c>
      <c r="D53" s="160">
        <f>Beilage2!D5</f>
        <v>0</v>
      </c>
      <c r="E53" s="164"/>
    </row>
    <row r="54" spans="1:5" s="36" customFormat="1" ht="18.75" customHeight="1">
      <c r="A54" s="99">
        <f>SUM(Beilage2!A6)</f>
        <v>0.8</v>
      </c>
      <c r="B54" s="162" t="str">
        <f>Beilage2!B6</f>
        <v>Stk</v>
      </c>
      <c r="C54" s="163" t="str">
        <f>Beilage2!C6</f>
        <v>Knoblauch</v>
      </c>
      <c r="D54" s="160">
        <f>Beilage2!D6</f>
        <v>0</v>
      </c>
      <c r="E54" s="164"/>
    </row>
    <row r="55" spans="1:5" s="36" customFormat="1" ht="18.75" customHeight="1">
      <c r="A55" s="99">
        <f>SUM(Beilage2!A7)</f>
        <v>0.8</v>
      </c>
      <c r="B55" s="162" t="str">
        <f>Beilage2!B7</f>
        <v>Kg</v>
      </c>
      <c r="C55" s="163" t="str">
        <f>Beilage2!C7</f>
        <v>Lauch weiss</v>
      </c>
      <c r="D55" s="160">
        <f>Beilage2!D7</f>
        <v>0</v>
      </c>
      <c r="E55" s="164"/>
    </row>
    <row r="56" spans="1:5" s="36" customFormat="1" ht="18.75" customHeight="1">
      <c r="A56" s="99">
        <f>SUM(Beilage2!A8)</f>
        <v>0</v>
      </c>
      <c r="B56" s="162">
        <f>Beilage2!B8</f>
        <v>0</v>
      </c>
      <c r="C56" s="163" t="str">
        <f>Beilage2!C8</f>
        <v>Salz, Muskat und Pfeffer</v>
      </c>
      <c r="D56" s="160">
        <f>Beilage2!D8</f>
        <v>0</v>
      </c>
      <c r="E56" s="164"/>
    </row>
    <row r="57" spans="1:5" s="36" customFormat="1" ht="18.75" customHeight="1">
      <c r="A57" s="99">
        <f>SUM(Beilage2!A9)</f>
        <v>0.1</v>
      </c>
      <c r="B57" s="162" t="str">
        <f>Beilage2!B9</f>
        <v>Lt</v>
      </c>
      <c r="C57" s="163" t="str">
        <f>Beilage2!C9</f>
        <v>Chasselas vaudois (Weisswein)</v>
      </c>
      <c r="D57" s="160">
        <f>Beilage2!D9</f>
        <v>0</v>
      </c>
      <c r="E57" s="164"/>
    </row>
    <row r="58" spans="1:5" s="36" customFormat="1" ht="18.75" customHeight="1">
      <c r="A58" s="99">
        <f>SUM(Beilage2!A10)</f>
        <v>0.2</v>
      </c>
      <c r="B58" s="162" t="str">
        <f>Beilage2!B10</f>
        <v>Lt</v>
      </c>
      <c r="C58" s="163" t="str">
        <f>Beilage2!C10</f>
        <v>Bouillon</v>
      </c>
      <c r="D58" s="160">
        <f>Beilage2!D10</f>
        <v>0</v>
      </c>
      <c r="E58" s="164"/>
    </row>
    <row r="59" spans="1:5" s="36" customFormat="1" ht="18.75" customHeight="1">
      <c r="A59" s="99">
        <f>SUM(Beilage2!A11)</f>
        <v>0</v>
      </c>
      <c r="B59" s="162">
        <f>Beilage2!B11</f>
        <v>0</v>
      </c>
      <c r="C59" s="163" t="str">
        <f>Beilage2!C11</f>
        <v>Lorbeerblatt</v>
      </c>
      <c r="D59" s="160">
        <f>Beilage2!D11</f>
        <v>0</v>
      </c>
      <c r="E59" s="164"/>
    </row>
    <row r="60" spans="1:5" s="36" customFormat="1" ht="18.75" customHeight="1">
      <c r="A60" s="99">
        <f>SUM(Beilage2!A12)</f>
        <v>0.4</v>
      </c>
      <c r="B60" s="162" t="str">
        <f>Beilage2!B12</f>
        <v>Kg</v>
      </c>
      <c r="C60" s="163" t="str">
        <f>Beilage2!C12</f>
        <v>Kartoffeln festkochende (Amandine)</v>
      </c>
      <c r="D60" s="160">
        <f>Beilage2!D12</f>
        <v>0</v>
      </c>
      <c r="E60" s="164"/>
    </row>
    <row r="61" spans="1:5" s="36" customFormat="1" ht="18.75" customHeight="1">
      <c r="A61" s="99">
        <f>SUM(Beilage2!A13)</f>
        <v>0</v>
      </c>
      <c r="B61" s="162">
        <f>Beilage2!B13</f>
        <v>0</v>
      </c>
      <c r="C61" s="163" t="str">
        <f>Beilage2!C13</f>
        <v>Salz</v>
      </c>
      <c r="D61" s="160">
        <f>Beilage2!D13</f>
        <v>0</v>
      </c>
      <c r="E61" s="164"/>
    </row>
    <row r="62" spans="1:5" s="36" customFormat="1" ht="18.75" customHeight="1">
      <c r="A62" s="99">
        <f>SUM(Beilage2!A14)</f>
        <v>0</v>
      </c>
      <c r="B62" s="162">
        <f>Beilage2!B14</f>
        <v>0</v>
      </c>
      <c r="C62" s="163" t="str">
        <f>Beilage2!C14</f>
        <v>Pfeffer</v>
      </c>
      <c r="D62" s="160">
        <f>Beilage2!D14</f>
        <v>0</v>
      </c>
      <c r="E62" s="164"/>
    </row>
    <row r="63" spans="1:5" s="36" customFormat="1" ht="18.75" customHeight="1">
      <c r="A63" s="99">
        <f>SUM(Beilage2!A15)</f>
        <v>0</v>
      </c>
      <c r="B63" s="162">
        <f>Beilage2!B15</f>
        <v>0</v>
      </c>
      <c r="C63" s="163" t="str">
        <f>Beilage2!C15</f>
        <v>Muskatnuss</v>
      </c>
      <c r="D63" s="160">
        <f>Beilage2!D15</f>
        <v>0</v>
      </c>
      <c r="E63" s="164"/>
    </row>
    <row r="64" spans="1:5" s="36" customFormat="1" ht="18.75" customHeight="1">
      <c r="A64" s="99">
        <f>SUM(Beilage2!A16)</f>
        <v>0</v>
      </c>
      <c r="B64" s="162">
        <f>Beilage2!B16</f>
        <v>0</v>
      </c>
      <c r="C64" s="163" t="str">
        <f>Beilage2!C16</f>
        <v>Rahm nach belieben</v>
      </c>
      <c r="D64" s="160">
        <f>Beilage2!D16</f>
        <v>0</v>
      </c>
      <c r="E64" s="164"/>
    </row>
    <row r="65" spans="1:5" s="36" customFormat="1" ht="18.75" customHeight="1">
      <c r="A65" s="99">
        <f>SUM(Beilage2!A17)</f>
        <v>0</v>
      </c>
      <c r="B65" s="162">
        <f>Beilage2!B17</f>
        <v>0</v>
      </c>
      <c r="C65" s="163">
        <f>Beilage2!C17</f>
        <v>0</v>
      </c>
      <c r="D65" s="160">
        <f>Beilage2!D17</f>
        <v>0</v>
      </c>
      <c r="E65" s="164"/>
    </row>
    <row r="66" spans="1:5" s="36" customFormat="1" ht="18.75" customHeight="1">
      <c r="A66" s="99">
        <f>SUM(Beilage2!A18)</f>
        <v>1</v>
      </c>
      <c r="B66" s="162" t="str">
        <f>Beilage2!B18</f>
        <v>Teil</v>
      </c>
      <c r="C66" s="163" t="str">
        <f>Beilage2!C18</f>
        <v xml:space="preserve">Butter flüssig </v>
      </c>
      <c r="D66" s="160"/>
      <c r="E66" s="164"/>
    </row>
    <row r="67" spans="1:5" s="36" customFormat="1" ht="18.75" customHeight="1">
      <c r="A67" s="99">
        <f>SUM(Beilage2!A19)</f>
        <v>1</v>
      </c>
      <c r="B67" s="162" t="str">
        <f>Beilage2!B19</f>
        <v>Teil</v>
      </c>
      <c r="C67" s="163" t="str">
        <f>Beilage2!C19</f>
        <v>Mehl</v>
      </c>
      <c r="D67" s="160">
        <f>Beilage2!D19</f>
        <v>0</v>
      </c>
      <c r="E67" s="164"/>
    </row>
    <row r="68" spans="1:5" s="36" customFormat="1" ht="18.75" customHeight="1">
      <c r="A68" s="99">
        <f>SUM(Beilage2!A20)</f>
        <v>0</v>
      </c>
      <c r="B68" s="169">
        <f>Beilage2!B20</f>
        <v>0</v>
      </c>
      <c r="C68" s="163">
        <f>Beilage2!C20</f>
        <v>0</v>
      </c>
      <c r="D68" s="160">
        <f>Beilage2!D20</f>
        <v>0</v>
      </c>
      <c r="E68" s="170"/>
    </row>
    <row r="69" spans="1:5" s="36" customFormat="1" ht="18.75" customHeight="1">
      <c r="A69" s="152" t="str">
        <f>Dessert!A2</f>
        <v>Salée au sucre (Waadtländer Rahmkuchen)</v>
      </c>
      <c r="B69" s="153"/>
      <c r="C69" s="154"/>
      <c r="D69" s="155" t="s">
        <v>8</v>
      </c>
      <c r="E69" s="156"/>
    </row>
    <row r="70" spans="1:5" s="36" customFormat="1" ht="18.75" customHeight="1">
      <c r="A70" s="99">
        <f>SUM(Dessert!A4)</f>
        <v>0</v>
      </c>
      <c r="B70" s="162">
        <f>Dessert!B4</f>
        <v>0</v>
      </c>
      <c r="C70" s="163" t="str">
        <f>Dessert!C4</f>
        <v>Kuchenboden</v>
      </c>
      <c r="D70" s="160" t="str">
        <f>Dessert!D4</f>
        <v>Zubereiten  30 Minuten</v>
      </c>
      <c r="E70" s="164"/>
    </row>
    <row r="71" spans="1:5" s="36" customFormat="1" ht="18.75" customHeight="1">
      <c r="A71" s="99">
        <f>SUM(Dessert!A5)</f>
        <v>0.02</v>
      </c>
      <c r="B71" s="162" t="str">
        <f>Dessert!B5</f>
        <v>Kg</v>
      </c>
      <c r="C71" s="163" t="str">
        <f>Dessert!C5</f>
        <v>Hefe, zerkrümelt</v>
      </c>
      <c r="D71" s="160" t="str">
        <f>Dessert!D5</f>
        <v>Kochen / Backen  30 Minuten</v>
      </c>
      <c r="E71" s="164"/>
    </row>
    <row r="72" spans="1:5" s="36" customFormat="1" ht="18.75" customHeight="1">
      <c r="A72" s="99">
        <f>SUM(Dessert!A6)</f>
        <v>1</v>
      </c>
      <c r="B72" s="162" t="str">
        <f>Dessert!B6</f>
        <v>TL</v>
      </c>
      <c r="C72" s="163" t="str">
        <f>Dessert!C6</f>
        <v>Zucker</v>
      </c>
      <c r="D72" s="160" t="str">
        <f>Dessert!D6</f>
        <v>Aufgehen lassen  1 Stunde</v>
      </c>
      <c r="E72" s="164"/>
    </row>
    <row r="73" spans="1:5" s="36" customFormat="1" ht="18.75" customHeight="1">
      <c r="A73" s="99">
        <f>SUM(Dessert!A7)</f>
        <v>0.15</v>
      </c>
      <c r="B73" s="162" t="str">
        <f>Dessert!B7</f>
        <v>Lt</v>
      </c>
      <c r="C73" s="163" t="str">
        <f>Dessert!C7</f>
        <v>Milch</v>
      </c>
      <c r="D73" s="160" t="str">
        <f>Dessert!D7</f>
        <v>Auf dem Tisch in  2 Stunden</v>
      </c>
      <c r="E73" s="164"/>
    </row>
    <row r="74" spans="1:5" s="36" customFormat="1" ht="18.75" customHeight="1">
      <c r="A74" s="99">
        <f>SUM(Dessert!A8)</f>
        <v>2.5000000000000001E-2</v>
      </c>
      <c r="B74" s="162" t="str">
        <f>Dessert!B8</f>
        <v>Kg</v>
      </c>
      <c r="C74" s="163" t="str">
        <f>Dessert!C8</f>
        <v>Butter weich</v>
      </c>
      <c r="D74" s="160">
        <f>Dessert!D8</f>
        <v>0</v>
      </c>
      <c r="E74" s="164"/>
    </row>
    <row r="75" spans="1:5" s="36" customFormat="1" ht="18.75" customHeight="1">
      <c r="A75" s="99">
        <f>SUM(Dessert!A9)</f>
        <v>0.25</v>
      </c>
      <c r="B75" s="162" t="str">
        <f>Dessert!B9</f>
        <v>Kg</v>
      </c>
      <c r="C75" s="163" t="str">
        <f>Dessert!C9</f>
        <v xml:space="preserve">Mehl </v>
      </c>
      <c r="D75" s="160">
        <f>Dessert!D9</f>
        <v>0</v>
      </c>
      <c r="E75" s="164"/>
    </row>
    <row r="76" spans="1:5" s="36" customFormat="1" ht="18.75" customHeight="1">
      <c r="A76" s="99">
        <f>SUM(Dessert!A10)</f>
        <v>0.75</v>
      </c>
      <c r="B76" s="162" t="str">
        <f>Dessert!B10</f>
        <v>TL</v>
      </c>
      <c r="C76" s="163" t="str">
        <f>Dessert!C10</f>
        <v>Salz</v>
      </c>
      <c r="D76" s="160">
        <f>Dessert!D10</f>
        <v>0</v>
      </c>
      <c r="E76" s="164"/>
    </row>
    <row r="77" spans="1:5" s="36" customFormat="1" ht="18.75" customHeight="1">
      <c r="A77" s="99">
        <f>SUM(Dessert!A11)</f>
        <v>1</v>
      </c>
      <c r="B77" s="162" t="str">
        <f>Dessert!B11</f>
        <v>Stk</v>
      </c>
      <c r="C77" s="163" t="str">
        <f>Dessert!C11</f>
        <v>Eigelb zum bestreichen, nach Belieben</v>
      </c>
      <c r="D77" s="160">
        <f>Dessert!D11</f>
        <v>0</v>
      </c>
      <c r="E77" s="164"/>
    </row>
    <row r="78" spans="1:5" s="36" customFormat="1" ht="18.75" customHeight="1">
      <c r="A78" s="99">
        <f>SUM(Dessert!A12)</f>
        <v>0</v>
      </c>
      <c r="B78" s="162">
        <f>Dessert!B12</f>
        <v>0</v>
      </c>
      <c r="C78" s="163">
        <f>Dessert!C12</f>
        <v>0</v>
      </c>
      <c r="D78" s="160">
        <f>Dessert!D12</f>
        <v>0</v>
      </c>
      <c r="E78" s="164"/>
    </row>
    <row r="79" spans="1:5" s="36" customFormat="1" ht="18.75" customHeight="1">
      <c r="A79" s="99">
        <f>SUM(Dessert!A13)</f>
        <v>0</v>
      </c>
      <c r="B79" s="162">
        <f>Dessert!B13</f>
        <v>0</v>
      </c>
      <c r="C79" s="163" t="str">
        <f>Dessert!C13</f>
        <v>Belag</v>
      </c>
      <c r="D79" s="160" t="str">
        <f>Dessert!D13</f>
        <v>Kuchenblech 28 cm Ø / für 8 Stück</v>
      </c>
      <c r="E79" s="164"/>
    </row>
    <row r="80" spans="1:5" s="36" customFormat="1" ht="18.75" customHeight="1">
      <c r="A80" s="99">
        <f>SUM(Dessert!A14)</f>
        <v>1</v>
      </c>
      <c r="B80" s="162" t="str">
        <f>Dessert!B14</f>
        <v>EL</v>
      </c>
      <c r="C80" s="163" t="str">
        <f>Dessert!C14</f>
        <v>Mehl</v>
      </c>
      <c r="D80" s="160">
        <f>Dessert!D14</f>
        <v>0</v>
      </c>
      <c r="E80" s="164"/>
    </row>
    <row r="81" spans="1:5" s="36" customFormat="1" ht="18.75" customHeight="1">
      <c r="A81" s="99">
        <f>SUM(Dessert!A15)</f>
        <v>4</v>
      </c>
      <c r="B81" s="162" t="str">
        <f>Dessert!B15</f>
        <v>EL</v>
      </c>
      <c r="C81" s="163" t="str">
        <f>Dessert!C15</f>
        <v>Zucker</v>
      </c>
      <c r="D81" s="160">
        <f>Dessert!D15</f>
        <v>0</v>
      </c>
      <c r="E81" s="164"/>
    </row>
    <row r="82" spans="1:5" s="36" customFormat="1" ht="18.75" customHeight="1">
      <c r="A82" s="99">
        <f>SUM(Dessert!A16)</f>
        <v>0.25</v>
      </c>
      <c r="B82" s="162" t="str">
        <f>Dessert!B16</f>
        <v>Lt</v>
      </c>
      <c r="C82" s="163" t="str">
        <f>Dessert!C16</f>
        <v>Rahm</v>
      </c>
      <c r="D82" s="160">
        <f>Dessert!D16</f>
        <v>0</v>
      </c>
      <c r="E82" s="164"/>
    </row>
    <row r="83" spans="1:5" s="36" customFormat="1" ht="18.75" customHeight="1">
      <c r="A83" s="99">
        <f>SUM(Dessert!A17)</f>
        <v>1</v>
      </c>
      <c r="B83" s="162" t="str">
        <f>Dessert!B17</f>
        <v>TL</v>
      </c>
      <c r="C83" s="163" t="str">
        <f>Dessert!C17</f>
        <v>Maisstärke</v>
      </c>
      <c r="D83" s="160">
        <f>Dessert!D17</f>
        <v>0</v>
      </c>
      <c r="E83" s="164"/>
    </row>
    <row r="84" spans="1:5" s="36" customFormat="1" ht="14.25" customHeight="1">
      <c r="A84" s="99">
        <f>SUM(Dessert!A18)</f>
        <v>0</v>
      </c>
      <c r="B84" s="162">
        <f>Dessert!B18</f>
        <v>0</v>
      </c>
      <c r="C84" s="163">
        <f>Dessert!C18</f>
        <v>0</v>
      </c>
      <c r="D84" s="160">
        <f>Dessert!D20</f>
        <v>0</v>
      </c>
      <c r="E84" s="164"/>
    </row>
    <row r="85" spans="1:5" s="36" customFormat="1" ht="14.25" customHeight="1">
      <c r="A85" s="99">
        <f>SUM(Dessert!A19)</f>
        <v>0</v>
      </c>
      <c r="B85" s="162">
        <f>Dessert!B19</f>
        <v>0</v>
      </c>
      <c r="C85" s="163">
        <f>Dessert!C19</f>
        <v>0</v>
      </c>
      <c r="D85" s="160"/>
      <c r="E85" s="164"/>
    </row>
    <row r="86" spans="1:5" s="36" customFormat="1" ht="12.75" customHeight="1">
      <c r="A86" s="174">
        <f>SUM(Dessert!A20)</f>
        <v>0</v>
      </c>
      <c r="B86" s="169">
        <f>Dessert!B20</f>
        <v>0</v>
      </c>
      <c r="C86" s="175">
        <f>Dessert!C20</f>
        <v>0</v>
      </c>
      <c r="D86" s="176">
        <f>Dessert!D20</f>
        <v>0</v>
      </c>
      <c r="E86" s="170"/>
    </row>
  </sheetData>
  <mergeCells count="4">
    <mergeCell ref="B49:C49"/>
    <mergeCell ref="B39:C39"/>
    <mergeCell ref="B40:C40"/>
    <mergeCell ref="B45:C45"/>
  </mergeCells>
  <phoneticPr fontId="0" type="noConversion"/>
  <pageMargins left="0.58333333333333337" right="0.23" top="0.63937500000000003" bottom="0.32291666666666669" header="0.25" footer="0.19685039370078741"/>
  <pageSetup paperSize="9" scale="93"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8EF0-3B25-40FE-829E-BD3E785ECC4E}">
  <dimension ref="D3:F22"/>
  <sheetViews>
    <sheetView zoomScaleNormal="100" workbookViewId="0">
      <selection activeCell="L27" sqref="L27"/>
    </sheetView>
  </sheetViews>
  <sheetFormatPr baseColWidth="10" defaultRowHeight="12.75"/>
  <cols>
    <col min="4" max="4" width="16.140625" customWidth="1"/>
  </cols>
  <sheetData>
    <row r="3" spans="4:4" ht="18">
      <c r="D3" s="139" t="s">
        <v>109</v>
      </c>
    </row>
    <row r="4" spans="4:4" ht="18">
      <c r="D4" s="139"/>
    </row>
    <row r="5" spans="4:4" ht="18">
      <c r="D5" s="140" t="s">
        <v>110</v>
      </c>
    </row>
    <row r="6" spans="4:4" ht="18">
      <c r="D6" s="139" t="s">
        <v>111</v>
      </c>
    </row>
    <row r="7" spans="4:4" ht="18">
      <c r="D7" s="139" t="s">
        <v>112</v>
      </c>
    </row>
    <row r="10" spans="4:4" ht="18">
      <c r="D10" s="139" t="s">
        <v>113</v>
      </c>
    </row>
    <row r="11" spans="4:4" ht="18">
      <c r="D11" s="139" t="s">
        <v>114</v>
      </c>
    </row>
    <row r="12" spans="4:4" ht="18">
      <c r="D12" s="140" t="s">
        <v>115</v>
      </c>
    </row>
    <row r="13" spans="4:4" ht="18">
      <c r="D13" s="139" t="s">
        <v>116</v>
      </c>
    </row>
    <row r="14" spans="4:4" ht="18">
      <c r="D14" s="139" t="s">
        <v>117</v>
      </c>
    </row>
    <row r="19" spans="4:6" ht="18">
      <c r="D19" s="139" t="s">
        <v>118</v>
      </c>
    </row>
    <row r="20" spans="4:6" ht="18">
      <c r="D20" s="139"/>
    </row>
    <row r="21" spans="4:6" ht="18">
      <c r="D21" s="140" t="s">
        <v>119</v>
      </c>
      <c r="E21" s="140" t="s">
        <v>121</v>
      </c>
      <c r="F21" s="139" t="s">
        <v>122</v>
      </c>
    </row>
    <row r="22" spans="4:6" ht="18">
      <c r="D22" s="139" t="s">
        <v>120</v>
      </c>
    </row>
  </sheetData>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8</vt:i4>
      </vt:variant>
    </vt:vector>
  </HeadingPairs>
  <TitlesOfParts>
    <vt:vector size="17" baseType="lpstr">
      <vt:lpstr>Menu</vt:lpstr>
      <vt:lpstr>Vorspeise</vt:lpstr>
      <vt:lpstr>Suppe</vt:lpstr>
      <vt:lpstr>Hauptgang</vt:lpstr>
      <vt:lpstr>Beilage1</vt:lpstr>
      <vt:lpstr>Beilage2</vt:lpstr>
      <vt:lpstr>Dessert</vt:lpstr>
      <vt:lpstr>Einkaufsliste</vt:lpstr>
      <vt:lpstr>Saucisson</vt:lpstr>
      <vt:lpstr>Beilage1!Druckbereich</vt:lpstr>
      <vt:lpstr>Beilage2!Druckbereich</vt:lpstr>
      <vt:lpstr>Dessert!Druckbereich</vt:lpstr>
      <vt:lpstr>Einkaufsliste!Druckbereich</vt:lpstr>
      <vt:lpstr>Hauptgang!Druckbereich</vt:lpstr>
      <vt:lpstr>Menu!Druckbereich</vt:lpstr>
      <vt:lpstr>Suppe!Druckbereich</vt:lpstr>
      <vt:lpstr>Vorspeise!Druckbereich</vt:lpstr>
    </vt:vector>
  </TitlesOfParts>
  <Company>Migros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Filiale MR Metalli</dc:creator>
  <cp:lastModifiedBy>Pitton Jean-Pierre</cp:lastModifiedBy>
  <cp:lastPrinted>2023-04-14T10:29:08Z</cp:lastPrinted>
  <dcterms:created xsi:type="dcterms:W3CDTF">1999-10-19T11:12:44Z</dcterms:created>
  <dcterms:modified xsi:type="dcterms:W3CDTF">2023-04-14T10:38:58Z</dcterms:modified>
</cp:coreProperties>
</file>